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550" yWindow="75" windowWidth="11805" windowHeight="8505" activeTab="10"/>
  </bookViews>
  <sheets>
    <sheet name="PA" sheetId="13" r:id="rId1"/>
    <sheet name="Escalade" sheetId="14" r:id="rId2"/>
    <sheet name="Bad" sheetId="15" r:id="rId3"/>
    <sheet name="BB" sheetId="21" r:id="rId4"/>
    <sheet name="VB" sheetId="16" r:id="rId5"/>
    <sheet name="Choré" sheetId="17" r:id="rId6"/>
    <sheet name="Foot 7" sheetId="18" r:id="rId7"/>
    <sheet name="Futsal Filles" sheetId="19" r:id="rId8"/>
    <sheet name="Futsal Gars" sheetId="20" r:id="rId9"/>
    <sheet name="Graph" sheetId="7" r:id="rId10"/>
    <sheet name="Données" sheetId="12" r:id="rId11"/>
  </sheets>
  <externalReferences>
    <externalReference r:id="rId12"/>
  </externalReferences>
  <calcPr calcId="125725"/>
</workbook>
</file>

<file path=xl/calcChain.xml><?xml version="1.0" encoding="utf-8"?>
<calcChain xmlns="http://schemas.openxmlformats.org/spreadsheetml/2006/main">
  <c r="D14" i="12"/>
  <c r="C14"/>
  <c r="B14"/>
  <c r="E11" l="1"/>
  <c r="E10"/>
  <c r="E9"/>
  <c r="E8"/>
  <c r="E7"/>
  <c r="C11"/>
  <c r="C10"/>
  <c r="C9"/>
  <c r="C8"/>
  <c r="C7"/>
  <c r="B11"/>
  <c r="B10"/>
  <c r="B9"/>
  <c r="B8"/>
  <c r="B7"/>
  <c r="E6"/>
  <c r="C6"/>
  <c r="B6"/>
  <c r="E5"/>
  <c r="C5"/>
  <c r="B5"/>
  <c r="C4"/>
  <c r="B4"/>
  <c r="E4"/>
  <c r="E3"/>
  <c r="C3"/>
  <c r="B3"/>
  <c r="I10" i="21"/>
  <c r="H10"/>
  <c r="G10"/>
  <c r="F10"/>
  <c r="E10"/>
  <c r="D10"/>
  <c r="K9"/>
  <c r="K10" s="1"/>
  <c r="I7"/>
  <c r="H7"/>
  <c r="G7"/>
  <c r="F7"/>
  <c r="E7"/>
  <c r="D7"/>
  <c r="K6"/>
  <c r="K7" s="1"/>
  <c r="I4"/>
  <c r="H4"/>
  <c r="G4"/>
  <c r="F4"/>
  <c r="E4"/>
  <c r="D4"/>
  <c r="K3"/>
  <c r="K4" s="1"/>
  <c r="M5" l="1"/>
  <c r="J9" i="20" l="1"/>
  <c r="F7"/>
  <c r="E7"/>
  <c r="D7"/>
  <c r="J6"/>
  <c r="J7" s="1"/>
  <c r="L5"/>
  <c r="F4"/>
  <c r="E4"/>
  <c r="D4"/>
  <c r="J3"/>
  <c r="J4" s="1"/>
  <c r="F10" i="19"/>
  <c r="E10"/>
  <c r="D10"/>
  <c r="J9"/>
  <c r="J10" s="1"/>
  <c r="F7"/>
  <c r="E7"/>
  <c r="D7"/>
  <c r="J6"/>
  <c r="J7" s="1"/>
  <c r="F4"/>
  <c r="E4"/>
  <c r="D4"/>
  <c r="J3"/>
  <c r="J4" s="1"/>
  <c r="L5" l="1"/>
  <c r="J3" i="18" l="1"/>
  <c r="D4"/>
  <c r="E4"/>
  <c r="F4"/>
  <c r="G4"/>
  <c r="H4"/>
  <c r="J6"/>
  <c r="L5" s="1"/>
  <c r="D7"/>
  <c r="E7"/>
  <c r="F7"/>
  <c r="G7"/>
  <c r="H7"/>
  <c r="J7"/>
  <c r="J9"/>
  <c r="D10"/>
  <c r="E10"/>
  <c r="F10"/>
  <c r="G10"/>
  <c r="H10"/>
  <c r="J10"/>
  <c r="J4" l="1"/>
  <c r="H10" i="17" l="1"/>
  <c r="G10"/>
  <c r="F10"/>
  <c r="E10"/>
  <c r="D10"/>
  <c r="J9"/>
  <c r="J10" s="1"/>
  <c r="H7"/>
  <c r="G7"/>
  <c r="F7"/>
  <c r="E7"/>
  <c r="D7"/>
  <c r="J6"/>
  <c r="J7" s="1"/>
  <c r="H4"/>
  <c r="G4"/>
  <c r="F4"/>
  <c r="E4"/>
  <c r="D4"/>
  <c r="J3"/>
  <c r="J4" s="1"/>
  <c r="H10" i="16"/>
  <c r="G10"/>
  <c r="F10"/>
  <c r="E10"/>
  <c r="D10"/>
  <c r="J9"/>
  <c r="J10" s="1"/>
  <c r="H7"/>
  <c r="G7"/>
  <c r="F7"/>
  <c r="E7"/>
  <c r="D7"/>
  <c r="J6"/>
  <c r="J7" s="1"/>
  <c r="L5"/>
  <c r="H4"/>
  <c r="G4"/>
  <c r="F4"/>
  <c r="E4"/>
  <c r="D4"/>
  <c r="J3"/>
  <c r="J4" s="1"/>
  <c r="L5" i="17" l="1"/>
  <c r="H10" i="15"/>
  <c r="G10"/>
  <c r="F10"/>
  <c r="E10"/>
  <c r="D10"/>
  <c r="J9"/>
  <c r="J10" s="1"/>
  <c r="H7"/>
  <c r="G7"/>
  <c r="F7"/>
  <c r="E7"/>
  <c r="D7"/>
  <c r="J6"/>
  <c r="J7" s="1"/>
  <c r="L5"/>
  <c r="H4"/>
  <c r="G4"/>
  <c r="F4"/>
  <c r="E4"/>
  <c r="D4"/>
  <c r="J3"/>
  <c r="J4" s="1"/>
  <c r="H10" i="14" l="1"/>
  <c r="G10"/>
  <c r="F10"/>
  <c r="E10"/>
  <c r="D10"/>
  <c r="J9"/>
  <c r="J10" s="1"/>
  <c r="H7"/>
  <c r="G7"/>
  <c r="F7"/>
  <c r="E7"/>
  <c r="D7"/>
  <c r="J6"/>
  <c r="J7" s="1"/>
  <c r="L5"/>
  <c r="H4"/>
  <c r="G4"/>
  <c r="F4"/>
  <c r="E4"/>
  <c r="D4"/>
  <c r="J3"/>
  <c r="J4" s="1"/>
  <c r="H10" i="13" l="1"/>
  <c r="G10"/>
  <c r="F10"/>
  <c r="E10"/>
  <c r="D10"/>
  <c r="J9"/>
  <c r="J10" s="1"/>
  <c r="H7"/>
  <c r="G7"/>
  <c r="F7"/>
  <c r="E7"/>
  <c r="D7"/>
  <c r="J6"/>
  <c r="J7" s="1"/>
  <c r="H4"/>
  <c r="G4"/>
  <c r="F4"/>
  <c r="E4"/>
  <c r="D4"/>
  <c r="J3"/>
  <c r="J4" s="1"/>
  <c r="L5" l="1"/>
  <c r="D11" i="12" l="1"/>
  <c r="D9"/>
  <c r="D10"/>
  <c r="D8"/>
  <c r="D6"/>
  <c r="D5"/>
  <c r="D4"/>
  <c r="C12"/>
  <c r="B12"/>
  <c r="B15" s="1"/>
  <c r="C15" l="1"/>
  <c r="D7"/>
  <c r="D3"/>
  <c r="D12" s="1"/>
  <c r="D15" s="1"/>
</calcChain>
</file>

<file path=xl/sharedStrings.xml><?xml version="1.0" encoding="utf-8"?>
<sst xmlns="http://schemas.openxmlformats.org/spreadsheetml/2006/main" count="189" uniqueCount="49">
  <si>
    <t>UNSS DISTRICT LP</t>
  </si>
  <si>
    <t xml:space="preserve">Activité : </t>
  </si>
  <si>
    <t>DATE</t>
  </si>
  <si>
    <t>J1</t>
  </si>
  <si>
    <t>J2</t>
  </si>
  <si>
    <t>J3</t>
  </si>
  <si>
    <t>J4</t>
  </si>
  <si>
    <t>J5</t>
  </si>
  <si>
    <t>TOTAL ANNEE</t>
  </si>
  <si>
    <t>Garçons</t>
  </si>
  <si>
    <t>%</t>
  </si>
  <si>
    <t>TOTAL SUR L'ANNEE</t>
  </si>
  <si>
    <t>Filles</t>
  </si>
  <si>
    <t>parmis ces élèves …</t>
  </si>
  <si>
    <t>Nombre d'élèves engagés en mixte</t>
  </si>
  <si>
    <t>BADMINTON</t>
  </si>
  <si>
    <t>BB</t>
  </si>
  <si>
    <t>Choré Coll</t>
  </si>
  <si>
    <t>FOOT A 7</t>
  </si>
  <si>
    <t>VB</t>
  </si>
  <si>
    <t>Choré</t>
  </si>
  <si>
    <t>Foot 7</t>
  </si>
  <si>
    <t>Futsal F</t>
  </si>
  <si>
    <t>G</t>
  </si>
  <si>
    <t>F</t>
  </si>
  <si>
    <t>M</t>
  </si>
  <si>
    <t>TOTAL</t>
  </si>
  <si>
    <t>FUTSAL FILLES</t>
  </si>
  <si>
    <t>VTT</t>
  </si>
  <si>
    <t>Par activités</t>
  </si>
  <si>
    <t>Par journées</t>
  </si>
  <si>
    <t>Différence</t>
  </si>
  <si>
    <t>Escalade</t>
  </si>
  <si>
    <t>FUTSAL GARS</t>
  </si>
  <si>
    <t>Garçons Cadets</t>
  </si>
  <si>
    <t>Garçons J/S</t>
  </si>
  <si>
    <t>Raid urbain</t>
  </si>
  <si>
    <t>Ski de fond</t>
  </si>
  <si>
    <t>RAID</t>
  </si>
  <si>
    <t>Plein Air</t>
  </si>
  <si>
    <t>(neige)</t>
  </si>
  <si>
    <t>(PMFP)</t>
  </si>
  <si>
    <t>(finale)</t>
  </si>
  <si>
    <t>(rentrée)</t>
  </si>
  <si>
    <t>3C3</t>
  </si>
  <si>
    <t>ESCALADE</t>
  </si>
  <si>
    <t>BAD</t>
  </si>
  <si>
    <t>Futsal G</t>
  </si>
  <si>
    <t>PA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</si>
</sst>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i/>
      <u/>
      <sz val="11"/>
      <color indexed="8"/>
      <name val="Calibri"/>
      <family val="2"/>
    </font>
    <font>
      <i/>
      <sz val="11"/>
      <color indexed="8"/>
      <name val="Calibri"/>
      <family val="2"/>
    </font>
    <font>
      <b/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Font="1" applyFill="1"/>
    <xf numFmtId="0" fontId="0" fillId="2" borderId="0" xfId="0" applyFill="1"/>
    <xf numFmtId="0" fontId="4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1" fontId="0" fillId="0" borderId="0" xfId="0" applyNumberFormat="1"/>
    <xf numFmtId="0" fontId="0" fillId="0" borderId="6" xfId="0" applyBorder="1" applyAlignment="1">
      <alignment horizontal="center" vertical="center"/>
    </xf>
    <xf numFmtId="16" fontId="0" fillId="0" borderId="1" xfId="0" applyNumberFormat="1" applyBorder="1" applyAlignment="1">
      <alignment horizontal="center"/>
    </xf>
    <xf numFmtId="0" fontId="0" fillId="0" borderId="9" xfId="0" applyBorder="1" applyAlignment="1">
      <alignment vertical="center" wrapText="1"/>
    </xf>
    <xf numFmtId="164" fontId="0" fillId="0" borderId="0" xfId="0" applyNumberFormat="1" applyAlignment="1">
      <alignment horizontal="center" vertical="center"/>
    </xf>
    <xf numFmtId="0" fontId="5" fillId="0" borderId="0" xfId="0" applyFont="1"/>
    <xf numFmtId="0" fontId="6" fillId="0" borderId="0" xfId="0" applyFont="1" applyFill="1"/>
    <xf numFmtId="0" fontId="0" fillId="3" borderId="0" xfId="0" applyFill="1"/>
    <xf numFmtId="0" fontId="7" fillId="0" borderId="0" xfId="0" applyFont="1" applyAlignment="1">
      <alignment horizontal="right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8" fillId="0" borderId="0" xfId="0" applyFont="1"/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/>
              <a:t>Garçons &amp; Filles par activité.</a:t>
            </a:r>
          </a:p>
        </c:rich>
      </c:tx>
      <c:layout>
        <c:manualLayout>
          <c:xMode val="edge"/>
          <c:yMode val="edge"/>
          <c:x val="0.41395919227344952"/>
          <c:y val="5.5026455026455028E-2"/>
        </c:manualLayout>
      </c:layout>
      <c:overlay val="1"/>
    </c:title>
    <c:view3D>
      <c:rAngAx val="1"/>
    </c:view3D>
    <c:plotArea>
      <c:layout>
        <c:manualLayout>
          <c:layoutTarget val="inner"/>
          <c:xMode val="edge"/>
          <c:yMode val="edge"/>
          <c:x val="3.9809262528788365E-2"/>
          <c:y val="4.6994792317627002E-2"/>
          <c:w val="0.95197333623297165"/>
          <c:h val="0.79530525350998005"/>
        </c:manualLayout>
      </c:layout>
      <c:bar3DChart>
        <c:barDir val="col"/>
        <c:grouping val="clustered"/>
        <c:ser>
          <c:idx val="0"/>
          <c:order val="0"/>
          <c:tx>
            <c:v>Gars</c:v>
          </c:tx>
          <c:dLbls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txPr>
              <a:bodyPr/>
              <a:lstStyle/>
              <a:p>
                <a:pPr>
                  <a:defRPr sz="9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Val val="1"/>
          </c:dLbls>
          <c:cat>
            <c:strRef>
              <c:f>Données!$A$3:$A$11</c:f>
              <c:strCache>
                <c:ptCount val="9"/>
                <c:pt idx="0">
                  <c:v>PA</c:v>
                </c:pt>
                <c:pt idx="1">
                  <c:v>ESCALADE</c:v>
                </c:pt>
                <c:pt idx="2">
                  <c:v>BAD</c:v>
                </c:pt>
                <c:pt idx="3">
                  <c:v>BB</c:v>
                </c:pt>
                <c:pt idx="4">
                  <c:v>VB</c:v>
                </c:pt>
                <c:pt idx="5">
                  <c:v>Choré</c:v>
                </c:pt>
                <c:pt idx="6">
                  <c:v>Foot 7</c:v>
                </c:pt>
                <c:pt idx="7">
                  <c:v>Futsal F</c:v>
                </c:pt>
                <c:pt idx="8">
                  <c:v>Futsal G</c:v>
                </c:pt>
              </c:strCache>
            </c:strRef>
          </c:cat>
          <c:val>
            <c:numRef>
              <c:f>Données!$B$3:$B$11</c:f>
              <c:numCache>
                <c:formatCode>General</c:formatCode>
                <c:ptCount val="9"/>
                <c:pt idx="0">
                  <c:v>235</c:v>
                </c:pt>
                <c:pt idx="1">
                  <c:v>49</c:v>
                </c:pt>
                <c:pt idx="2">
                  <c:v>88</c:v>
                </c:pt>
                <c:pt idx="3">
                  <c:v>188</c:v>
                </c:pt>
                <c:pt idx="4">
                  <c:v>55</c:v>
                </c:pt>
                <c:pt idx="5">
                  <c:v>31</c:v>
                </c:pt>
                <c:pt idx="6">
                  <c:v>93</c:v>
                </c:pt>
                <c:pt idx="7">
                  <c:v>0</c:v>
                </c:pt>
                <c:pt idx="8">
                  <c:v>730</c:v>
                </c:pt>
              </c:numCache>
            </c:numRef>
          </c:val>
        </c:ser>
        <c:ser>
          <c:idx val="1"/>
          <c:order val="1"/>
          <c:tx>
            <c:v>Filles</c:v>
          </c:tx>
          <c:dLbls>
            <c:dLbl>
              <c:idx val="4"/>
              <c:layout>
                <c:manualLayout>
                  <c:x val="4.6082954882610046E-3"/>
                  <c:y val="-1.2698412698412705E-2"/>
                </c:manualLayout>
              </c:layout>
              <c:showVal val="1"/>
            </c:dLbl>
            <c:dLbl>
              <c:idx val="7"/>
              <c:layout>
                <c:manualLayout>
                  <c:x val="4.6082954882610046E-3"/>
                  <c:y val="3.3862433862433865E-2"/>
                </c:manualLayout>
              </c:layout>
              <c:showVal val="1"/>
            </c:dLbl>
            <c:dLbl>
              <c:idx val="11"/>
              <c:layout>
                <c:manualLayout>
                  <c:x val="6.1443939843480065E-3"/>
                  <c:y val="4.2328042328042331E-3"/>
                </c:manualLayout>
              </c:layout>
              <c:showVal val="1"/>
            </c:dLbl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txPr>
              <a:bodyPr/>
              <a:lstStyle/>
              <a:p>
                <a:pPr>
                  <a:defRPr sz="9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Val val="1"/>
          </c:dLbls>
          <c:cat>
            <c:strRef>
              <c:f>Données!$A$3:$A$11</c:f>
              <c:strCache>
                <c:ptCount val="9"/>
                <c:pt idx="0">
                  <c:v>PA</c:v>
                </c:pt>
                <c:pt idx="1">
                  <c:v>ESCALADE</c:v>
                </c:pt>
                <c:pt idx="2">
                  <c:v>BAD</c:v>
                </c:pt>
                <c:pt idx="3">
                  <c:v>BB</c:v>
                </c:pt>
                <c:pt idx="4">
                  <c:v>VB</c:v>
                </c:pt>
                <c:pt idx="5">
                  <c:v>Choré</c:v>
                </c:pt>
                <c:pt idx="6">
                  <c:v>Foot 7</c:v>
                </c:pt>
                <c:pt idx="7">
                  <c:v>Futsal F</c:v>
                </c:pt>
                <c:pt idx="8">
                  <c:v>Futsal G</c:v>
                </c:pt>
              </c:strCache>
            </c:strRef>
          </c:cat>
          <c:val>
            <c:numRef>
              <c:f>Données!$C$3:$C$11</c:f>
              <c:numCache>
                <c:formatCode>General</c:formatCode>
                <c:ptCount val="9"/>
                <c:pt idx="0">
                  <c:v>108</c:v>
                </c:pt>
                <c:pt idx="1">
                  <c:v>56</c:v>
                </c:pt>
                <c:pt idx="2">
                  <c:v>94</c:v>
                </c:pt>
                <c:pt idx="3">
                  <c:v>122</c:v>
                </c:pt>
                <c:pt idx="4">
                  <c:v>54</c:v>
                </c:pt>
                <c:pt idx="5">
                  <c:v>23</c:v>
                </c:pt>
                <c:pt idx="6">
                  <c:v>0</c:v>
                </c:pt>
                <c:pt idx="7">
                  <c:v>59</c:v>
                </c:pt>
                <c:pt idx="8">
                  <c:v>0</c:v>
                </c:pt>
              </c:numCache>
            </c:numRef>
          </c:val>
        </c:ser>
        <c:shape val="box"/>
        <c:axId val="104702336"/>
        <c:axId val="104704256"/>
        <c:axId val="0"/>
      </c:bar3DChart>
      <c:catAx>
        <c:axId val="104702336"/>
        <c:scaling>
          <c:orientation val="minMax"/>
        </c:scaling>
        <c:axPos val="b"/>
        <c:tickLblPos val="nextTo"/>
        <c:crossAx val="104704256"/>
        <c:crosses val="autoZero"/>
        <c:auto val="1"/>
        <c:lblAlgn val="ctr"/>
        <c:lblOffset val="100"/>
      </c:catAx>
      <c:valAx>
        <c:axId val="104704256"/>
        <c:scaling>
          <c:orientation val="minMax"/>
        </c:scaling>
        <c:axPos val="l"/>
        <c:majorGridlines/>
        <c:numFmt formatCode="General" sourceLinked="1"/>
        <c:tickLblPos val="nextTo"/>
        <c:crossAx val="104702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208538191823382"/>
          <c:y val="7.63684539432571E-2"/>
          <c:w val="5.7372553113024582E-2"/>
          <c:h val="0.15308286464191975"/>
        </c:manualLayout>
      </c:layout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6"/>
  <c:chart>
    <c:title>
      <c:tx>
        <c:rich>
          <a:bodyPr/>
          <a:lstStyle/>
          <a:p>
            <a:pPr>
              <a:defRPr/>
            </a:pPr>
            <a:r>
              <a:rPr lang="fr-FR" sz="1800" b="1" i="0" u="none" strike="noStrike" baseline="0"/>
              <a:t>Total/Mixte par activité.</a:t>
            </a:r>
            <a:endParaRPr lang="fr-FR"/>
          </a:p>
        </c:rich>
      </c:tx>
      <c:layout>
        <c:manualLayout>
          <c:xMode val="edge"/>
          <c:yMode val="edge"/>
          <c:x val="0.38908973429951765"/>
          <c:y val="5.9135307473068915E-2"/>
        </c:manualLayout>
      </c:layout>
      <c:overlay val="1"/>
    </c:title>
    <c:view3D>
      <c:rAngAx val="1"/>
    </c:view3D>
    <c:plotArea>
      <c:layout>
        <c:manualLayout>
          <c:layoutTarget val="inner"/>
          <c:xMode val="edge"/>
          <c:yMode val="edge"/>
          <c:x val="3.994732450351221E-2"/>
          <c:y val="4.7144473024214872E-2"/>
          <c:w val="0.95181454341328764"/>
          <c:h val="0.79465329075456503"/>
        </c:manualLayout>
      </c:layout>
      <c:bar3DChart>
        <c:barDir val="col"/>
        <c:grouping val="clustered"/>
        <c:ser>
          <c:idx val="0"/>
          <c:order val="0"/>
          <c:tx>
            <c:v>TOTAL</c:v>
          </c:tx>
          <c:dLbls>
            <c:spPr>
              <a:gradFill rotWithShape="1">
                <a:gsLst>
                  <a:gs pos="0">
                    <a:schemeClr val="accent4">
                      <a:tint val="50000"/>
                      <a:satMod val="300000"/>
                    </a:schemeClr>
                  </a:gs>
                  <a:gs pos="35000">
                    <a:schemeClr val="accent4">
                      <a:tint val="37000"/>
                      <a:satMod val="300000"/>
                    </a:schemeClr>
                  </a:gs>
                  <a:gs pos="100000">
                    <a:schemeClr val="accent4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4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txPr>
              <a:bodyPr/>
              <a:lstStyle/>
              <a:p>
                <a:pPr>
                  <a:defRPr sz="9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Val val="1"/>
          </c:dLbls>
          <c:cat>
            <c:strRef>
              <c:f>Données!$A$3:$A$11</c:f>
              <c:strCache>
                <c:ptCount val="9"/>
                <c:pt idx="0">
                  <c:v>PA</c:v>
                </c:pt>
                <c:pt idx="1">
                  <c:v>ESCALADE</c:v>
                </c:pt>
                <c:pt idx="2">
                  <c:v>BAD</c:v>
                </c:pt>
                <c:pt idx="3">
                  <c:v>BB</c:v>
                </c:pt>
                <c:pt idx="4">
                  <c:v>VB</c:v>
                </c:pt>
                <c:pt idx="5">
                  <c:v>Choré</c:v>
                </c:pt>
                <c:pt idx="6">
                  <c:v>Foot 7</c:v>
                </c:pt>
                <c:pt idx="7">
                  <c:v>Futsal F</c:v>
                </c:pt>
                <c:pt idx="8">
                  <c:v>Futsal G</c:v>
                </c:pt>
              </c:strCache>
            </c:strRef>
          </c:cat>
          <c:val>
            <c:numRef>
              <c:f>Données!$D$3:$D$11</c:f>
              <c:numCache>
                <c:formatCode>General</c:formatCode>
                <c:ptCount val="9"/>
                <c:pt idx="0">
                  <c:v>343</c:v>
                </c:pt>
                <c:pt idx="1">
                  <c:v>105</c:v>
                </c:pt>
                <c:pt idx="2">
                  <c:v>182</c:v>
                </c:pt>
                <c:pt idx="3">
                  <c:v>310</c:v>
                </c:pt>
                <c:pt idx="4">
                  <c:v>109</c:v>
                </c:pt>
                <c:pt idx="5">
                  <c:v>54</c:v>
                </c:pt>
                <c:pt idx="6">
                  <c:v>93</c:v>
                </c:pt>
                <c:pt idx="7">
                  <c:v>59</c:v>
                </c:pt>
                <c:pt idx="8">
                  <c:v>730</c:v>
                </c:pt>
              </c:numCache>
            </c:numRef>
          </c:val>
        </c:ser>
        <c:ser>
          <c:idx val="1"/>
          <c:order val="1"/>
          <c:tx>
            <c:v>Mixte</c:v>
          </c:tx>
          <c:spPr>
            <a:solidFill>
              <a:schemeClr val="accent6">
                <a:lumMod val="40000"/>
                <a:lumOff val="60000"/>
              </a:schemeClr>
            </a:solidFill>
          </c:spPr>
          <c:dLbls>
            <c:spPr>
              <a:solidFill>
                <a:schemeClr val="lt1"/>
              </a:solidFill>
              <a:ln w="25400" cap="flat" cmpd="sng" algn="ctr">
                <a:solidFill>
                  <a:schemeClr val="accent4"/>
                </a:solidFill>
                <a:prstDash val="solid"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Val val="1"/>
          </c:dLbls>
          <c:cat>
            <c:strRef>
              <c:f>Données!$A$3:$A$11</c:f>
              <c:strCache>
                <c:ptCount val="9"/>
                <c:pt idx="0">
                  <c:v>PA</c:v>
                </c:pt>
                <c:pt idx="1">
                  <c:v>ESCALADE</c:v>
                </c:pt>
                <c:pt idx="2">
                  <c:v>BAD</c:v>
                </c:pt>
                <c:pt idx="3">
                  <c:v>BB</c:v>
                </c:pt>
                <c:pt idx="4">
                  <c:v>VB</c:v>
                </c:pt>
                <c:pt idx="5">
                  <c:v>Choré</c:v>
                </c:pt>
                <c:pt idx="6">
                  <c:v>Foot 7</c:v>
                </c:pt>
                <c:pt idx="7">
                  <c:v>Futsal F</c:v>
                </c:pt>
                <c:pt idx="8">
                  <c:v>Futsal G</c:v>
                </c:pt>
              </c:strCache>
            </c:strRef>
          </c:cat>
          <c:val>
            <c:numRef>
              <c:f>Données!$E$3:$E$11</c:f>
              <c:numCache>
                <c:formatCode>General</c:formatCode>
                <c:ptCount val="9"/>
                <c:pt idx="0">
                  <c:v>57</c:v>
                </c:pt>
                <c:pt idx="1">
                  <c:v>0</c:v>
                </c:pt>
                <c:pt idx="2">
                  <c:v>38</c:v>
                </c:pt>
                <c:pt idx="3">
                  <c:v>78</c:v>
                </c:pt>
                <c:pt idx="4">
                  <c:v>17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Val val="1"/>
        </c:dLbls>
        <c:shape val="box"/>
        <c:axId val="66392448"/>
        <c:axId val="66393984"/>
        <c:axId val="0"/>
      </c:bar3DChart>
      <c:catAx>
        <c:axId val="66392448"/>
        <c:scaling>
          <c:orientation val="minMax"/>
        </c:scaling>
        <c:axPos val="b"/>
        <c:tickLblPos val="nextTo"/>
        <c:crossAx val="66393984"/>
        <c:crosses val="autoZero"/>
        <c:auto val="1"/>
        <c:lblAlgn val="ctr"/>
        <c:lblOffset val="100"/>
      </c:catAx>
      <c:valAx>
        <c:axId val="66393984"/>
        <c:scaling>
          <c:orientation val="minMax"/>
        </c:scaling>
        <c:axPos val="l"/>
        <c:majorGridlines/>
        <c:numFmt formatCode="General" sourceLinked="1"/>
        <c:tickLblPos val="nextTo"/>
        <c:crossAx val="66392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073792270531401"/>
          <c:y val="8.6976474566446069E-2"/>
          <c:w val="6.6482487922705391E-2"/>
          <c:h val="0.14791749190860354"/>
        </c:manualLayout>
      </c:layout>
    </c:legend>
    <c:plotVisOnly val="1"/>
  </c:chart>
  <c:printSettings>
    <c:headerFooter/>
    <c:pageMargins b="0.75000000000000111" l="0.25" r="0.25" t="0.75000000000000111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47624</xdr:rowOff>
    </xdr:from>
    <xdr:to>
      <xdr:col>10</xdr:col>
      <xdr:colOff>714374</xdr:colOff>
      <xdr:row>15</xdr:row>
      <xdr:rowOff>190499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66674</xdr:colOff>
      <xdr:row>16</xdr:row>
      <xdr:rowOff>85725</xdr:rowOff>
    </xdr:from>
    <xdr:to>
      <xdr:col>10</xdr:col>
      <xdr:colOff>726674</xdr:colOff>
      <xdr:row>32</xdr:row>
      <xdr:rowOff>142875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NNbre%20de%20participants%20par%20journ&#233;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oct"/>
      <sheetName val="9 oct"/>
      <sheetName val="16 oct"/>
      <sheetName val="6 nov"/>
      <sheetName val="13 nov"/>
      <sheetName val="20 nov"/>
      <sheetName val="27 nov"/>
      <sheetName val="04 déc"/>
      <sheetName val="11 déc"/>
      <sheetName val="18 déc"/>
      <sheetName val="15 janv"/>
      <sheetName val="22 janv"/>
      <sheetName val="29 janv"/>
      <sheetName val="5 fév"/>
      <sheetName val="12 fév"/>
      <sheetName val="19 fév"/>
      <sheetName val="26 fév"/>
      <sheetName val="19 mars"/>
      <sheetName val="26 mars"/>
      <sheetName val="02 avril"/>
      <sheetName val="09 avril"/>
      <sheetName val="16 avril"/>
      <sheetName val="23 avril"/>
      <sheetName val="21 mai"/>
      <sheetName val="28 mai"/>
      <sheetName val="Par Etablt"/>
      <sheetName val="Par Etablt (2)"/>
      <sheetName val="Par Etablt (3)"/>
      <sheetName val="Rép vs Particip"/>
      <sheetName val="Rép vs Particip (2)"/>
      <sheetName val="Graph par Etbt"/>
      <sheetName val="Graph par Etbt (2)"/>
      <sheetName val="Par Journées"/>
      <sheetName val="Par Journées (2)"/>
      <sheetName val="Graph par J"/>
      <sheetName val="Graph par J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43">
          <cell r="D43">
            <v>1427</v>
          </cell>
          <cell r="E43">
            <v>559</v>
          </cell>
          <cell r="F43">
            <v>1986</v>
          </cell>
        </row>
      </sheetData>
      <sheetData sheetId="28"/>
      <sheetData sheetId="29"/>
      <sheetData sheetId="30" refreshError="1"/>
      <sheetData sheetId="31" refreshError="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workbookViewId="0">
      <selection activeCell="G15" sqref="G15"/>
    </sheetView>
  </sheetViews>
  <sheetFormatPr baseColWidth="10" defaultRowHeight="15"/>
  <cols>
    <col min="2" max="2" width="9.140625" bestFit="1" customWidth="1"/>
    <col min="9" max="9" width="2.85546875" customWidth="1"/>
    <col min="10" max="10" width="13.140625" bestFit="1" customWidth="1"/>
    <col min="11" max="11" width="6.28515625" customWidth="1"/>
  </cols>
  <sheetData>
    <row r="1" spans="1:13" ht="15.75" thickBot="1">
      <c r="A1" s="1" t="s">
        <v>0</v>
      </c>
      <c r="D1" s="2" t="s">
        <v>1</v>
      </c>
      <c r="E1" s="3" t="s">
        <v>39</v>
      </c>
      <c r="F1" s="3"/>
      <c r="G1" s="3"/>
      <c r="H1" s="3"/>
    </row>
    <row r="2" spans="1:13" ht="15.75" thickBot="1">
      <c r="C2" s="4" t="s">
        <v>2</v>
      </c>
      <c r="D2" s="5" t="s">
        <v>28</v>
      </c>
      <c r="E2" s="5" t="s">
        <v>36</v>
      </c>
      <c r="F2" s="15" t="s">
        <v>37</v>
      </c>
      <c r="G2" s="5" t="s">
        <v>38</v>
      </c>
      <c r="H2" s="5"/>
      <c r="J2" s="6" t="s">
        <v>8</v>
      </c>
    </row>
    <row r="3" spans="1:13" ht="15.75" thickBot="1">
      <c r="C3" s="12" t="s">
        <v>9</v>
      </c>
      <c r="D3" s="10">
        <v>60</v>
      </c>
      <c r="E3" s="10">
        <v>57</v>
      </c>
      <c r="F3" s="10">
        <v>62</v>
      </c>
      <c r="G3" s="10">
        <v>56</v>
      </c>
      <c r="H3" s="11"/>
      <c r="J3" s="11">
        <f>SUM(D3:H3)</f>
        <v>235</v>
      </c>
    </row>
    <row r="4" spans="1:13" ht="15.75" thickBot="1">
      <c r="C4" t="s">
        <v>10</v>
      </c>
      <c r="D4" s="17">
        <f>(D3*100)/(SUM(D$3,D$6))</f>
        <v>71.428571428571431</v>
      </c>
      <c r="E4" s="17">
        <f t="shared" ref="E4:H4" si="0">(E3*100)/(SUM(E$3,E$6))</f>
        <v>82.608695652173907</v>
      </c>
      <c r="F4" s="17">
        <f t="shared" si="0"/>
        <v>60.194174757281552</v>
      </c>
      <c r="G4" s="17">
        <f t="shared" si="0"/>
        <v>64.367816091954026</v>
      </c>
      <c r="H4" s="17" t="e">
        <f t="shared" si="0"/>
        <v>#DIV/0!</v>
      </c>
      <c r="J4" s="17">
        <f>(J3*100)/(SUM(J$3,J$6))</f>
        <v>68.5131195335277</v>
      </c>
      <c r="L4" s="41" t="s">
        <v>11</v>
      </c>
      <c r="M4" s="42"/>
    </row>
    <row r="5" spans="1:13" ht="15.75" thickBot="1">
      <c r="C5" s="4" t="s">
        <v>2</v>
      </c>
      <c r="D5" s="5" t="s">
        <v>28</v>
      </c>
      <c r="E5" s="5" t="s">
        <v>36</v>
      </c>
      <c r="F5" s="15" t="s">
        <v>37</v>
      </c>
      <c r="G5" s="5" t="s">
        <v>38</v>
      </c>
      <c r="H5" s="5"/>
      <c r="J5" s="6" t="s">
        <v>8</v>
      </c>
      <c r="L5" s="43">
        <f>SUM(J3:J3,J6:J6)</f>
        <v>343</v>
      </c>
      <c r="M5" s="44"/>
    </row>
    <row r="6" spans="1:13" ht="15.75" thickBot="1">
      <c r="C6" s="12" t="s">
        <v>12</v>
      </c>
      <c r="D6" s="10">
        <v>24</v>
      </c>
      <c r="E6" s="10">
        <v>12</v>
      </c>
      <c r="F6" s="10">
        <v>41</v>
      </c>
      <c r="G6" s="10">
        <v>31</v>
      </c>
      <c r="H6" s="11"/>
      <c r="J6" s="11">
        <f>SUM(D6:H6)</f>
        <v>108</v>
      </c>
      <c r="L6" s="45"/>
      <c r="M6" s="46"/>
    </row>
    <row r="7" spans="1:13" ht="15.75" thickBot="1">
      <c r="C7" t="s">
        <v>10</v>
      </c>
      <c r="D7" s="17">
        <f>(D6*100)/(SUM(D$3,D$6))</f>
        <v>28.571428571428573</v>
      </c>
      <c r="E7" s="17">
        <f t="shared" ref="E7:H7" si="1">(E6*100)/(SUM(E$3,E$6))</f>
        <v>17.391304347826086</v>
      </c>
      <c r="F7" s="17">
        <f t="shared" si="1"/>
        <v>39.805825242718448</v>
      </c>
      <c r="G7" s="17">
        <f t="shared" si="1"/>
        <v>35.632183908045974</v>
      </c>
      <c r="H7" s="17" t="e">
        <f t="shared" si="1"/>
        <v>#DIV/0!</v>
      </c>
      <c r="J7" s="17">
        <f>(J6*100)/(SUM(J$3,J$6))</f>
        <v>31.486880466472304</v>
      </c>
    </row>
    <row r="8" spans="1:13" ht="15.75" thickBot="1">
      <c r="A8" t="s">
        <v>13</v>
      </c>
      <c r="J8" s="6" t="s">
        <v>8</v>
      </c>
    </row>
    <row r="9" spans="1:13" ht="15.75" thickBot="1">
      <c r="A9" s="7" t="s">
        <v>14</v>
      </c>
      <c r="B9" s="8"/>
      <c r="C9" s="9"/>
      <c r="D9" s="10">
        <v>27</v>
      </c>
      <c r="E9" s="10">
        <v>10</v>
      </c>
      <c r="F9" s="10">
        <v>7</v>
      </c>
      <c r="G9" s="10">
        <v>13</v>
      </c>
      <c r="H9" s="11"/>
      <c r="J9" s="11">
        <f>SUM(D9:H9)</f>
        <v>57</v>
      </c>
    </row>
    <row r="10" spans="1:13">
      <c r="C10" t="s">
        <v>10</v>
      </c>
      <c r="D10" s="17">
        <f>(D9*100)/(SUM(D$3,D$6))</f>
        <v>32.142857142857146</v>
      </c>
      <c r="E10" s="17">
        <f t="shared" ref="E10:H10" si="2">(E9*100)/(SUM(E$3,E$6))</f>
        <v>14.492753623188406</v>
      </c>
      <c r="F10" s="17">
        <f t="shared" si="2"/>
        <v>6.7961165048543686</v>
      </c>
      <c r="G10" s="17">
        <f t="shared" si="2"/>
        <v>14.942528735632184</v>
      </c>
      <c r="H10" s="17" t="e">
        <f t="shared" si="2"/>
        <v>#DIV/0!</v>
      </c>
      <c r="J10" s="17">
        <f>(J9*100)/(SUM(J$3,J$6))</f>
        <v>16.618075801749271</v>
      </c>
    </row>
  </sheetData>
  <mergeCells count="2">
    <mergeCell ref="L4:M4"/>
    <mergeCell ref="L5:M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25" sqref="M25"/>
    </sheetView>
  </sheetViews>
  <sheetFormatPr baseColWidth="10" defaultRowHeight="15"/>
  <sheetData/>
  <pageMargins left="0.7" right="0.7" top="0.75" bottom="0.75" header="0.3" footer="0.3"/>
  <pageSetup paperSize="9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>
      <selection activeCell="H18" sqref="H18"/>
    </sheetView>
  </sheetViews>
  <sheetFormatPr baseColWidth="10" defaultRowHeight="15"/>
  <cols>
    <col min="1" max="1" width="16.42578125" bestFit="1" customWidth="1"/>
  </cols>
  <sheetData>
    <row r="1" spans="1:5" ht="21">
      <c r="A1" s="29" t="s">
        <v>29</v>
      </c>
    </row>
    <row r="2" spans="1:5" ht="15.75">
      <c r="B2" s="30" t="s">
        <v>23</v>
      </c>
      <c r="C2" s="30" t="s">
        <v>24</v>
      </c>
      <c r="D2" s="31" t="s">
        <v>26</v>
      </c>
      <c r="E2" s="30" t="s">
        <v>25</v>
      </c>
    </row>
    <row r="3" spans="1:5">
      <c r="A3" s="25" t="s">
        <v>48</v>
      </c>
      <c r="B3" s="24">
        <f>PA!J3</f>
        <v>235</v>
      </c>
      <c r="C3" s="24">
        <f>PA!J6</f>
        <v>108</v>
      </c>
      <c r="D3" s="24">
        <f t="shared" ref="D3:D11" si="0">SUM(B3:C3)</f>
        <v>343</v>
      </c>
      <c r="E3" s="24">
        <f>PA!J9</f>
        <v>57</v>
      </c>
    </row>
    <row r="4" spans="1:5">
      <c r="A4" s="25" t="s">
        <v>45</v>
      </c>
      <c r="B4" s="24">
        <f>Escalade!J3</f>
        <v>49</v>
      </c>
      <c r="C4" s="24">
        <f>Escalade!J6</f>
        <v>56</v>
      </c>
      <c r="D4" s="24">
        <f t="shared" si="0"/>
        <v>105</v>
      </c>
      <c r="E4" s="24">
        <f>Escalade!J9</f>
        <v>0</v>
      </c>
    </row>
    <row r="5" spans="1:5">
      <c r="A5" s="25" t="s">
        <v>46</v>
      </c>
      <c r="B5" s="24">
        <f>Bad!J3</f>
        <v>88</v>
      </c>
      <c r="C5" s="24">
        <f>Bad!J6</f>
        <v>94</v>
      </c>
      <c r="D5" s="24">
        <f t="shared" si="0"/>
        <v>182</v>
      </c>
      <c r="E5" s="24">
        <f>Bad!J9</f>
        <v>38</v>
      </c>
    </row>
    <row r="6" spans="1:5">
      <c r="A6" s="25" t="s">
        <v>16</v>
      </c>
      <c r="B6" s="24">
        <f>BB!K3</f>
        <v>188</v>
      </c>
      <c r="C6" s="24">
        <f>BB!K6</f>
        <v>122</v>
      </c>
      <c r="D6" s="24">
        <f t="shared" si="0"/>
        <v>310</v>
      </c>
      <c r="E6" s="24">
        <f>BB!K9</f>
        <v>78</v>
      </c>
    </row>
    <row r="7" spans="1:5">
      <c r="A7" s="25" t="s">
        <v>19</v>
      </c>
      <c r="B7" s="24">
        <f>VB!J3</f>
        <v>55</v>
      </c>
      <c r="C7" s="24">
        <f>VB!J6</f>
        <v>54</v>
      </c>
      <c r="D7" s="24">
        <f t="shared" si="0"/>
        <v>109</v>
      </c>
      <c r="E7" s="24">
        <f>VB!J9</f>
        <v>17</v>
      </c>
    </row>
    <row r="8" spans="1:5">
      <c r="A8" s="25" t="s">
        <v>20</v>
      </c>
      <c r="B8" s="24">
        <f>Choré!J3</f>
        <v>31</v>
      </c>
      <c r="C8" s="24">
        <f>Choré!J6</f>
        <v>23</v>
      </c>
      <c r="D8" s="24">
        <f t="shared" si="0"/>
        <v>54</v>
      </c>
      <c r="E8" s="24">
        <f>Choré!J9</f>
        <v>0</v>
      </c>
    </row>
    <row r="9" spans="1:5">
      <c r="A9" s="25" t="s">
        <v>21</v>
      </c>
      <c r="B9" s="24">
        <f>'Foot 7'!J3</f>
        <v>93</v>
      </c>
      <c r="C9" s="24">
        <f>'Foot 7'!J6</f>
        <v>0</v>
      </c>
      <c r="D9" s="24">
        <f>SUM(B9:C9)</f>
        <v>93</v>
      </c>
      <c r="E9" s="24">
        <f>'Foot 7'!J9</f>
        <v>0</v>
      </c>
    </row>
    <row r="10" spans="1:5">
      <c r="A10" s="25" t="s">
        <v>22</v>
      </c>
      <c r="B10" s="24">
        <f>'Futsal Filles'!J3</f>
        <v>0</v>
      </c>
      <c r="C10" s="24">
        <f>'Futsal Filles'!J6</f>
        <v>59</v>
      </c>
      <c r="D10" s="24">
        <f>SUM(B10:C10)</f>
        <v>59</v>
      </c>
      <c r="E10" s="24">
        <f>'Futsal Filles'!J9</f>
        <v>0</v>
      </c>
    </row>
    <row r="11" spans="1:5">
      <c r="A11" s="25" t="s">
        <v>47</v>
      </c>
      <c r="B11" s="24">
        <f>'Futsal Gars'!L5</f>
        <v>730</v>
      </c>
      <c r="C11" s="24">
        <f>'Futsal Gars'!J9</f>
        <v>0</v>
      </c>
      <c r="D11" s="24">
        <f t="shared" si="0"/>
        <v>730</v>
      </c>
      <c r="E11" s="24">
        <f>'Futsal Gars'!J9</f>
        <v>0</v>
      </c>
    </row>
    <row r="12" spans="1:5">
      <c r="B12" s="26">
        <f>SUM(B3:B11)</f>
        <v>1469</v>
      </c>
      <c r="C12" s="26">
        <f>SUM(C3:C11)</f>
        <v>516</v>
      </c>
      <c r="D12" s="26">
        <f>SUM(D3:D11)</f>
        <v>1985</v>
      </c>
    </row>
    <row r="14" spans="1:5">
      <c r="A14" s="32" t="s">
        <v>30</v>
      </c>
      <c r="B14" s="26">
        <f>'[1]Par Etablt (3)'!$D$43</f>
        <v>1427</v>
      </c>
      <c r="C14" s="26">
        <f>'[1]Par Etablt (3)'!$E$43</f>
        <v>559</v>
      </c>
      <c r="D14" s="27">
        <f>'[1]Par Etablt (3)'!$F$43</f>
        <v>1986</v>
      </c>
    </row>
    <row r="15" spans="1:5">
      <c r="A15" s="33" t="s">
        <v>31</v>
      </c>
      <c r="B15" s="26">
        <f>B12-B14</f>
        <v>42</v>
      </c>
      <c r="C15" s="26">
        <f>C12-C14</f>
        <v>-43</v>
      </c>
      <c r="D15" s="26">
        <f>D12-D14</f>
        <v>-1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workbookViewId="0">
      <selection activeCell="B19" sqref="B19"/>
    </sheetView>
  </sheetViews>
  <sheetFormatPr baseColWidth="10" defaultRowHeight="15"/>
  <cols>
    <col min="2" max="2" width="9.140625" bestFit="1" customWidth="1"/>
    <col min="9" max="9" width="2.85546875" customWidth="1"/>
    <col min="10" max="10" width="13.140625" bestFit="1" customWidth="1"/>
    <col min="11" max="11" width="6.28515625" customWidth="1"/>
  </cols>
  <sheetData>
    <row r="1" spans="1:13" ht="15.75" thickBot="1">
      <c r="A1" s="1" t="s">
        <v>0</v>
      </c>
      <c r="D1" s="2" t="s">
        <v>1</v>
      </c>
      <c r="E1" s="3" t="s">
        <v>32</v>
      </c>
      <c r="F1" s="3"/>
      <c r="G1" s="3"/>
      <c r="H1" s="3"/>
    </row>
    <row r="2" spans="1:13" ht="15.75" thickBot="1">
      <c r="C2" s="4" t="s">
        <v>2</v>
      </c>
      <c r="D2" s="15">
        <v>41984</v>
      </c>
      <c r="E2" s="15">
        <v>41661</v>
      </c>
      <c r="F2" s="15">
        <v>41752</v>
      </c>
      <c r="G2" s="5" t="s">
        <v>6</v>
      </c>
      <c r="H2" s="5" t="s">
        <v>7</v>
      </c>
      <c r="J2" s="6" t="s">
        <v>8</v>
      </c>
    </row>
    <row r="3" spans="1:13" ht="15.75" thickBot="1">
      <c r="C3" s="12" t="s">
        <v>9</v>
      </c>
      <c r="D3" s="10">
        <v>5</v>
      </c>
      <c r="E3" s="10">
        <v>16</v>
      </c>
      <c r="F3" s="10">
        <v>28</v>
      </c>
      <c r="G3" s="11"/>
      <c r="H3" s="11"/>
      <c r="J3" s="11">
        <f>SUM(D3:H3)</f>
        <v>49</v>
      </c>
    </row>
    <row r="4" spans="1:13" ht="15.75" thickBot="1">
      <c r="C4" t="s">
        <v>10</v>
      </c>
      <c r="D4" s="17">
        <f>(D3*100)/(SUM(D$3,D$6))</f>
        <v>31.25</v>
      </c>
      <c r="E4" s="17">
        <f t="shared" ref="E4:H4" si="0">(E3*100)/(SUM(E$3,E$6))</f>
        <v>69.565217391304344</v>
      </c>
      <c r="F4" s="17">
        <f t="shared" si="0"/>
        <v>42.424242424242422</v>
      </c>
      <c r="G4" s="17" t="e">
        <f t="shared" si="0"/>
        <v>#DIV/0!</v>
      </c>
      <c r="H4" s="17" t="e">
        <f t="shared" si="0"/>
        <v>#DIV/0!</v>
      </c>
      <c r="J4" s="17">
        <f>(J3*100)/(SUM(J$3,J$6))</f>
        <v>46.666666666666664</v>
      </c>
      <c r="L4" s="41" t="s">
        <v>11</v>
      </c>
      <c r="M4" s="42"/>
    </row>
    <row r="5" spans="1:13" ht="15.75" thickBot="1">
      <c r="C5" s="4" t="s">
        <v>2</v>
      </c>
      <c r="D5" s="15">
        <v>41984</v>
      </c>
      <c r="E5" s="15">
        <v>41661</v>
      </c>
      <c r="F5" s="15">
        <v>41752</v>
      </c>
      <c r="G5" s="5" t="s">
        <v>6</v>
      </c>
      <c r="H5" s="5" t="s">
        <v>7</v>
      </c>
      <c r="J5" s="6" t="s">
        <v>8</v>
      </c>
      <c r="L5" s="43">
        <f>SUM(J3:J3,J6:J6)</f>
        <v>105</v>
      </c>
      <c r="M5" s="44"/>
    </row>
    <row r="6" spans="1:13" ht="15.75" thickBot="1">
      <c r="C6" s="12" t="s">
        <v>12</v>
      </c>
      <c r="D6" s="10">
        <v>11</v>
      </c>
      <c r="E6" s="10">
        <v>7</v>
      </c>
      <c r="F6" s="10">
        <v>38</v>
      </c>
      <c r="G6" s="11"/>
      <c r="H6" s="11"/>
      <c r="J6" s="11">
        <f>SUM(D6:H6)</f>
        <v>56</v>
      </c>
      <c r="L6" s="45"/>
      <c r="M6" s="46"/>
    </row>
    <row r="7" spans="1:13" ht="15.75" thickBot="1">
      <c r="C7" t="s">
        <v>10</v>
      </c>
      <c r="D7" s="17">
        <f>(D6*100)/(SUM(D$3,D$6))</f>
        <v>68.75</v>
      </c>
      <c r="E7" s="17">
        <f t="shared" ref="E7:H7" si="1">(E6*100)/(SUM(E$3,E$6))</f>
        <v>30.434782608695652</v>
      </c>
      <c r="F7" s="17">
        <f t="shared" si="1"/>
        <v>57.575757575757578</v>
      </c>
      <c r="G7" s="17" t="e">
        <f t="shared" si="1"/>
        <v>#DIV/0!</v>
      </c>
      <c r="H7" s="17" t="e">
        <f t="shared" si="1"/>
        <v>#DIV/0!</v>
      </c>
      <c r="J7" s="17">
        <f>(J6*100)/(SUM(J$3,J$6))</f>
        <v>53.333333333333336</v>
      </c>
    </row>
    <row r="8" spans="1:13" ht="15.75" thickBot="1">
      <c r="A8" t="s">
        <v>13</v>
      </c>
      <c r="J8" s="6" t="s">
        <v>8</v>
      </c>
    </row>
    <row r="9" spans="1:13" ht="15.75" thickBot="1">
      <c r="A9" s="7" t="s">
        <v>14</v>
      </c>
      <c r="B9" s="8"/>
      <c r="C9" s="9"/>
      <c r="D9" s="10"/>
      <c r="E9" s="10"/>
      <c r="F9" s="11"/>
      <c r="G9" s="11"/>
      <c r="H9" s="11"/>
      <c r="J9" s="11">
        <f>SUM(D9:H9)</f>
        <v>0</v>
      </c>
    </row>
    <row r="10" spans="1:13">
      <c r="C10" t="s">
        <v>10</v>
      </c>
      <c r="D10" s="17">
        <f>(D9*100)/(SUM(D$3,D$6))</f>
        <v>0</v>
      </c>
      <c r="E10" s="17">
        <f t="shared" ref="E10:H10" si="2">(E9*100)/(SUM(E$3,E$6))</f>
        <v>0</v>
      </c>
      <c r="F10" s="17">
        <f t="shared" si="2"/>
        <v>0</v>
      </c>
      <c r="G10" s="17" t="e">
        <f t="shared" si="2"/>
        <v>#DIV/0!</v>
      </c>
      <c r="H10" s="17" t="e">
        <f t="shared" si="2"/>
        <v>#DIV/0!</v>
      </c>
      <c r="J10" s="17">
        <f>(J9*100)/(SUM(J$3,J$6))</f>
        <v>0</v>
      </c>
    </row>
  </sheetData>
  <mergeCells count="2">
    <mergeCell ref="L4:M4"/>
    <mergeCell ref="L5:M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workbookViewId="0">
      <selection activeCell="M19" sqref="M19"/>
    </sheetView>
  </sheetViews>
  <sheetFormatPr baseColWidth="10" defaultRowHeight="15"/>
  <cols>
    <col min="2" max="2" width="9.140625" bestFit="1" customWidth="1"/>
    <col min="9" max="9" width="2.85546875" customWidth="1"/>
    <col min="10" max="10" width="13.140625" bestFit="1" customWidth="1"/>
    <col min="11" max="11" width="6.28515625" customWidth="1"/>
  </cols>
  <sheetData>
    <row r="1" spans="1:13" ht="15.75" thickBot="1">
      <c r="A1" s="1" t="s">
        <v>0</v>
      </c>
      <c r="D1" s="2" t="s">
        <v>1</v>
      </c>
      <c r="E1" s="3" t="s">
        <v>15</v>
      </c>
      <c r="F1" s="3"/>
      <c r="G1" s="3"/>
      <c r="H1" s="3"/>
    </row>
    <row r="2" spans="1:13" ht="15.75" thickBot="1">
      <c r="C2" s="4" t="s">
        <v>2</v>
      </c>
      <c r="D2" s="15">
        <v>41556</v>
      </c>
      <c r="E2" s="15">
        <v>41598</v>
      </c>
      <c r="F2" s="15">
        <v>41619</v>
      </c>
      <c r="G2" s="15">
        <v>41661</v>
      </c>
      <c r="H2" s="15">
        <v>41717</v>
      </c>
      <c r="J2" s="6" t="s">
        <v>8</v>
      </c>
    </row>
    <row r="3" spans="1:13" ht="15.75" thickBot="1">
      <c r="C3" s="12" t="s">
        <v>9</v>
      </c>
      <c r="D3" s="10">
        <v>29</v>
      </c>
      <c r="E3" s="10">
        <v>6</v>
      </c>
      <c r="F3" s="10">
        <v>13</v>
      </c>
      <c r="G3" s="10">
        <v>33</v>
      </c>
      <c r="H3" s="10">
        <v>7</v>
      </c>
      <c r="J3" s="34">
        <f>SUM(D3:H3)</f>
        <v>88</v>
      </c>
    </row>
    <row r="4" spans="1:13" ht="15.75" thickBot="1">
      <c r="C4" t="s">
        <v>10</v>
      </c>
      <c r="D4" s="28">
        <f>(D3*100)/(SUM(D3:D3,D6:D6))</f>
        <v>56.862745098039213</v>
      </c>
      <c r="E4" s="28">
        <f>(E3*100)/(SUM(E3:E3,E6:E6))</f>
        <v>37.5</v>
      </c>
      <c r="F4" s="28">
        <f>(F3*100)/(SUM(F3:F3,F6:F6))</f>
        <v>31.707317073170731</v>
      </c>
      <c r="G4" s="28">
        <f>(G3*100)/(SUM(G3:G3,G6:G6))</f>
        <v>56.896551724137929</v>
      </c>
      <c r="H4" s="28">
        <f>(H3*100)/(SUM(H3:H3,H6:H6))</f>
        <v>43.75</v>
      </c>
      <c r="I4" s="13"/>
      <c r="J4" s="28">
        <f>(J3*100)/(SUM(J3:J3,J6:J6))</f>
        <v>48.35164835164835</v>
      </c>
      <c r="L4" s="41" t="s">
        <v>11</v>
      </c>
      <c r="M4" s="42"/>
    </row>
    <row r="5" spans="1:13" ht="15.75" thickBot="1">
      <c r="C5" s="4" t="s">
        <v>2</v>
      </c>
      <c r="D5" s="15">
        <v>41556</v>
      </c>
      <c r="E5" s="15">
        <v>41598</v>
      </c>
      <c r="F5" s="15">
        <v>41619</v>
      </c>
      <c r="G5" s="15">
        <v>41661</v>
      </c>
      <c r="H5" s="15">
        <v>41717</v>
      </c>
      <c r="J5" s="6" t="s">
        <v>8</v>
      </c>
      <c r="L5" s="43">
        <f>SUM(J3:J3,J6:J6)</f>
        <v>182</v>
      </c>
      <c r="M5" s="44"/>
    </row>
    <row r="6" spans="1:13" ht="15.75" thickBot="1">
      <c r="C6" s="12" t="s">
        <v>12</v>
      </c>
      <c r="D6" s="10">
        <v>22</v>
      </c>
      <c r="E6" s="10">
        <v>10</v>
      </c>
      <c r="F6" s="10">
        <v>28</v>
      </c>
      <c r="G6" s="10">
        <v>25</v>
      </c>
      <c r="H6" s="10">
        <v>9</v>
      </c>
      <c r="J6" s="34">
        <f>SUM(D6:H6)</f>
        <v>94</v>
      </c>
      <c r="L6" s="45"/>
      <c r="M6" s="46"/>
    </row>
    <row r="7" spans="1:13" ht="15.75" thickBot="1">
      <c r="C7" t="s">
        <v>10</v>
      </c>
      <c r="D7" s="28">
        <f>(D6*100)/(SUM(D3:D3,D6:D6))</f>
        <v>43.137254901960787</v>
      </c>
      <c r="E7" s="28">
        <f t="shared" ref="E7:H7" si="0">(E6*100)/(SUM(E3:E3,E6:E6))</f>
        <v>62.5</v>
      </c>
      <c r="F7" s="28">
        <f t="shared" si="0"/>
        <v>68.292682926829272</v>
      </c>
      <c r="G7" s="28">
        <f t="shared" si="0"/>
        <v>43.103448275862071</v>
      </c>
      <c r="H7" s="28">
        <f t="shared" si="0"/>
        <v>56.25</v>
      </c>
      <c r="I7" s="13"/>
      <c r="J7" s="28">
        <f>(J6*100)/(SUM(J3:J3,J6:J6))</f>
        <v>51.64835164835165</v>
      </c>
    </row>
    <row r="8" spans="1:13" ht="15.75" thickBot="1">
      <c r="A8" t="s">
        <v>13</v>
      </c>
      <c r="J8" s="6" t="s">
        <v>8</v>
      </c>
    </row>
    <row r="9" spans="1:13" ht="15.75" thickBot="1">
      <c r="A9" s="7" t="s">
        <v>14</v>
      </c>
      <c r="B9" s="8"/>
      <c r="C9" s="9"/>
      <c r="D9" s="10">
        <v>8</v>
      </c>
      <c r="E9" s="10">
        <v>8</v>
      </c>
      <c r="F9" s="10">
        <v>6</v>
      </c>
      <c r="G9" s="10">
        <v>14</v>
      </c>
      <c r="H9" s="10">
        <v>2</v>
      </c>
      <c r="J9" s="34">
        <f>SUM(D9:H9)</f>
        <v>38</v>
      </c>
    </row>
    <row r="10" spans="1:13">
      <c r="C10" t="s">
        <v>10</v>
      </c>
      <c r="D10" s="28">
        <f>(D9*100)/(SUM(D3:D3,D6:D6))</f>
        <v>15.686274509803921</v>
      </c>
      <c r="E10" s="28">
        <f>(E9*100)/(SUM(E3:E3,E6:E6))</f>
        <v>50</v>
      </c>
      <c r="F10" s="28">
        <f>(F9*100)/(SUM(F3:F3,F6:F6))</f>
        <v>14.634146341463415</v>
      </c>
      <c r="G10" s="28">
        <f>(G9*100)/(SUM(G3:G3,G6:G6))</f>
        <v>24.137931034482758</v>
      </c>
      <c r="H10" s="28">
        <f>(H9*100)/(SUM(H3:H3,H6:H6))</f>
        <v>12.5</v>
      </c>
      <c r="I10" s="13"/>
      <c r="J10" s="28">
        <f>(J9*100)/(SUM(J3:J3,J6:J6))</f>
        <v>20.87912087912088</v>
      </c>
    </row>
    <row r="11" spans="1:13">
      <c r="E11" s="26" t="s">
        <v>40</v>
      </c>
      <c r="F11" s="26" t="s">
        <v>41</v>
      </c>
      <c r="G11" s="35" t="s">
        <v>42</v>
      </c>
      <c r="H11" s="35" t="s">
        <v>43</v>
      </c>
    </row>
    <row r="12" spans="1:13">
      <c r="G12" s="35"/>
    </row>
  </sheetData>
  <mergeCells count="2">
    <mergeCell ref="L4:M4"/>
    <mergeCell ref="L5:M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"/>
  <sheetViews>
    <sheetView workbookViewId="0">
      <selection activeCell="K12" sqref="K12"/>
    </sheetView>
  </sheetViews>
  <sheetFormatPr baseColWidth="10" defaultRowHeight="15"/>
  <cols>
    <col min="11" max="11" width="13.140625" bestFit="1" customWidth="1"/>
  </cols>
  <sheetData>
    <row r="1" spans="1:14" ht="15.75" thickBot="1">
      <c r="A1" s="1" t="s">
        <v>0</v>
      </c>
      <c r="D1" s="2" t="s">
        <v>1</v>
      </c>
      <c r="E1" s="3" t="s">
        <v>16</v>
      </c>
      <c r="F1" s="3"/>
      <c r="G1" s="3"/>
      <c r="H1" s="3"/>
      <c r="I1" s="3"/>
    </row>
    <row r="2" spans="1:14" ht="15.75" thickBot="1">
      <c r="C2" s="4" t="s">
        <v>2</v>
      </c>
      <c r="D2" s="15">
        <v>41563</v>
      </c>
      <c r="E2" s="15">
        <v>41605</v>
      </c>
      <c r="F2" s="15">
        <v>41626</v>
      </c>
      <c r="G2" s="15">
        <v>41668</v>
      </c>
      <c r="H2" s="15">
        <v>41696</v>
      </c>
      <c r="I2" s="15" t="s">
        <v>44</v>
      </c>
      <c r="K2" s="6" t="s">
        <v>8</v>
      </c>
    </row>
    <row r="3" spans="1:14" ht="15.75" thickBot="1">
      <c r="C3" s="16" t="s">
        <v>9</v>
      </c>
      <c r="D3" s="10">
        <v>50</v>
      </c>
      <c r="E3" s="10">
        <v>33</v>
      </c>
      <c r="F3" s="10">
        <v>35</v>
      </c>
      <c r="G3" s="10">
        <v>32</v>
      </c>
      <c r="H3" s="10">
        <v>16</v>
      </c>
      <c r="I3" s="10">
        <v>22</v>
      </c>
      <c r="K3" s="11">
        <f>SUM(D3:I3)</f>
        <v>188</v>
      </c>
    </row>
    <row r="4" spans="1:14" ht="15.75" thickBot="1">
      <c r="C4" t="s">
        <v>10</v>
      </c>
      <c r="D4" s="17">
        <f>(D3*100)/(SUM(D$3,D$6))</f>
        <v>63.291139240506332</v>
      </c>
      <c r="E4" s="17">
        <f t="shared" ref="E4:I4" si="0">(E3*100)/(SUM(E$3,E$6))</f>
        <v>63.46153846153846</v>
      </c>
      <c r="F4" s="17">
        <f t="shared" si="0"/>
        <v>76.086956521739125</v>
      </c>
      <c r="G4" s="17">
        <f t="shared" si="0"/>
        <v>58.18181818181818</v>
      </c>
      <c r="H4" s="17">
        <f t="shared" si="0"/>
        <v>35.555555555555557</v>
      </c>
      <c r="I4" s="17">
        <f t="shared" si="0"/>
        <v>66.666666666666671</v>
      </c>
      <c r="K4" s="17">
        <f>(K3*100)/(SUM(K$3,K$6))</f>
        <v>60.645161290322584</v>
      </c>
      <c r="M4" s="41" t="s">
        <v>11</v>
      </c>
      <c r="N4" s="42"/>
    </row>
    <row r="5" spans="1:14" ht="15.75" thickBot="1">
      <c r="C5" s="4" t="s">
        <v>2</v>
      </c>
      <c r="D5" s="15">
        <v>41563</v>
      </c>
      <c r="E5" s="15">
        <v>41605</v>
      </c>
      <c r="F5" s="15">
        <v>41626</v>
      </c>
      <c r="G5" s="15">
        <v>41668</v>
      </c>
      <c r="H5" s="15">
        <v>41696</v>
      </c>
      <c r="I5" s="15" t="s">
        <v>44</v>
      </c>
      <c r="K5" s="6" t="s">
        <v>8</v>
      </c>
      <c r="M5" s="43">
        <f>SUM(K3:K3,K6:K6)</f>
        <v>310</v>
      </c>
      <c r="N5" s="44"/>
    </row>
    <row r="6" spans="1:14" ht="15.75" thickBot="1">
      <c r="C6" s="16" t="s">
        <v>12</v>
      </c>
      <c r="D6" s="10">
        <v>29</v>
      </c>
      <c r="E6" s="10">
        <v>19</v>
      </c>
      <c r="F6" s="10">
        <v>11</v>
      </c>
      <c r="G6" s="10">
        <v>23</v>
      </c>
      <c r="H6" s="10">
        <v>29</v>
      </c>
      <c r="I6" s="10">
        <v>11</v>
      </c>
      <c r="K6" s="11">
        <f>SUM(D6:I6)</f>
        <v>122</v>
      </c>
      <c r="M6" s="45"/>
      <c r="N6" s="46"/>
    </row>
    <row r="7" spans="1:14" ht="15.75" thickBot="1">
      <c r="C7" t="s">
        <v>10</v>
      </c>
      <c r="D7" s="17">
        <f>(D6*100)/(SUM(D$3,D$6))</f>
        <v>36.708860759493668</v>
      </c>
      <c r="E7" s="17">
        <f t="shared" ref="E7:I7" si="1">(E6*100)/(SUM(E$3,E$6))</f>
        <v>36.53846153846154</v>
      </c>
      <c r="F7" s="17">
        <f t="shared" si="1"/>
        <v>23.913043478260871</v>
      </c>
      <c r="G7" s="17">
        <f t="shared" si="1"/>
        <v>41.81818181818182</v>
      </c>
      <c r="H7" s="17">
        <f t="shared" si="1"/>
        <v>64.444444444444443</v>
      </c>
      <c r="I7" s="17">
        <f t="shared" si="1"/>
        <v>33.333333333333336</v>
      </c>
      <c r="K7" s="17">
        <f>(K6*100)/(SUM(K$3,K$6))</f>
        <v>39.354838709677416</v>
      </c>
    </row>
    <row r="8" spans="1:14" ht="15.75" thickBot="1">
      <c r="A8" t="s">
        <v>13</v>
      </c>
      <c r="K8" s="6" t="s">
        <v>8</v>
      </c>
    </row>
    <row r="9" spans="1:14" ht="15.75" thickBot="1">
      <c r="A9" s="7" t="s">
        <v>14</v>
      </c>
      <c r="B9" s="8"/>
      <c r="C9" s="9"/>
      <c r="D9" s="10">
        <v>24</v>
      </c>
      <c r="E9" s="10">
        <v>14</v>
      </c>
      <c r="F9" s="10">
        <v>13</v>
      </c>
      <c r="G9" s="10">
        <v>5</v>
      </c>
      <c r="H9" s="10">
        <v>22</v>
      </c>
      <c r="I9" s="10">
        <v>0</v>
      </c>
      <c r="K9" s="11">
        <f>SUM(D9:I9)</f>
        <v>78</v>
      </c>
    </row>
    <row r="10" spans="1:14">
      <c r="C10" t="s">
        <v>10</v>
      </c>
      <c r="D10" s="17">
        <f>(D9*100)/(SUM(D$3,D$6))</f>
        <v>30.379746835443036</v>
      </c>
      <c r="E10" s="17">
        <f>(E9*100)/(SUM(E3:E3,E6:E6))</f>
        <v>26.923076923076923</v>
      </c>
      <c r="F10" s="17">
        <f>(F9*100)/(SUM(F3:F3,F6:F6))</f>
        <v>28.260869565217391</v>
      </c>
      <c r="G10" s="17">
        <f>(G9*100)/(SUM(G3:G3,G6:G6))</f>
        <v>9.0909090909090917</v>
      </c>
      <c r="H10" s="17">
        <f>(H9*100)/(SUM(H3:H3,H6:H6))</f>
        <v>48.888888888888886</v>
      </c>
      <c r="I10" s="17">
        <f>(I9*100)/(SUM(I3:I3,I6:I6))</f>
        <v>0</v>
      </c>
      <c r="K10" s="17">
        <f>(K9*100)/(SUM(K$3,K$6))</f>
        <v>25.161290322580644</v>
      </c>
    </row>
  </sheetData>
  <mergeCells count="2">
    <mergeCell ref="M4:N4"/>
    <mergeCell ref="M5:N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"/>
  <sheetViews>
    <sheetView workbookViewId="0">
      <selection activeCell="D19" sqref="D19"/>
    </sheetView>
  </sheetViews>
  <sheetFormatPr baseColWidth="10" defaultRowHeight="15"/>
  <cols>
    <col min="2" max="2" width="9.140625" bestFit="1" customWidth="1"/>
    <col min="9" max="9" width="2.85546875" customWidth="1"/>
    <col min="10" max="10" width="13.140625" bestFit="1" customWidth="1"/>
    <col min="11" max="11" width="6.28515625" customWidth="1"/>
  </cols>
  <sheetData>
    <row r="1" spans="1:13" ht="15.75" thickBot="1">
      <c r="A1" s="1" t="s">
        <v>0</v>
      </c>
      <c r="D1" s="2" t="s">
        <v>1</v>
      </c>
      <c r="E1" s="3" t="s">
        <v>19</v>
      </c>
      <c r="F1" s="3"/>
      <c r="G1" s="3"/>
      <c r="H1" s="3"/>
    </row>
    <row r="2" spans="1:13" ht="15.75" thickBot="1">
      <c r="C2" s="4" t="s">
        <v>2</v>
      </c>
      <c r="D2" s="15">
        <v>41563</v>
      </c>
      <c r="E2" s="15">
        <v>41591</v>
      </c>
      <c r="F2" s="15">
        <v>41654</v>
      </c>
      <c r="G2" s="15">
        <v>41731</v>
      </c>
      <c r="H2" s="5"/>
      <c r="J2" s="6" t="s">
        <v>8</v>
      </c>
    </row>
    <row r="3" spans="1:13" ht="15.75" thickBot="1">
      <c r="C3" s="14" t="s">
        <v>9</v>
      </c>
      <c r="D3" s="10">
        <v>21</v>
      </c>
      <c r="E3" s="10">
        <v>12</v>
      </c>
      <c r="F3" s="10">
        <v>19</v>
      </c>
      <c r="G3" s="10">
        <v>3</v>
      </c>
      <c r="H3" s="11"/>
      <c r="J3" s="11">
        <f>SUM(D3:H3)</f>
        <v>55</v>
      </c>
    </row>
    <row r="4" spans="1:13" ht="15.75" thickBot="1">
      <c r="C4" t="s">
        <v>10</v>
      </c>
      <c r="D4" s="17">
        <f>(D3*100)/(SUM(D$3,D$6))</f>
        <v>60</v>
      </c>
      <c r="E4" s="17">
        <f t="shared" ref="E4:H4" si="0">(E3*100)/(SUM(E$3,E$6))</f>
        <v>54.545454545454547</v>
      </c>
      <c r="F4" s="17">
        <f t="shared" si="0"/>
        <v>50</v>
      </c>
      <c r="G4" s="17">
        <f t="shared" si="0"/>
        <v>21.428571428571427</v>
      </c>
      <c r="H4" s="17" t="e">
        <f t="shared" si="0"/>
        <v>#DIV/0!</v>
      </c>
      <c r="J4" s="17">
        <f>(J3*100)/(SUM(J$3,J$6))</f>
        <v>50.458715596330272</v>
      </c>
      <c r="L4" s="41" t="s">
        <v>11</v>
      </c>
      <c r="M4" s="42"/>
    </row>
    <row r="5" spans="1:13" ht="15.75" thickBot="1">
      <c r="C5" s="4" t="s">
        <v>2</v>
      </c>
      <c r="D5" s="15">
        <v>41563</v>
      </c>
      <c r="E5" s="15">
        <v>41591</v>
      </c>
      <c r="F5" s="15">
        <v>41654</v>
      </c>
      <c r="G5" s="15">
        <v>41731</v>
      </c>
      <c r="H5" s="5"/>
      <c r="J5" s="6" t="s">
        <v>8</v>
      </c>
      <c r="L5" s="43">
        <f>SUM(J3:J3,J6:J6)</f>
        <v>109</v>
      </c>
      <c r="M5" s="44"/>
    </row>
    <row r="6" spans="1:13" ht="15.75" thickBot="1">
      <c r="C6" s="14" t="s">
        <v>12</v>
      </c>
      <c r="D6" s="10">
        <v>14</v>
      </c>
      <c r="E6" s="10">
        <v>10</v>
      </c>
      <c r="F6" s="10">
        <v>19</v>
      </c>
      <c r="G6" s="10">
        <v>11</v>
      </c>
      <c r="H6" s="11"/>
      <c r="J6" s="11">
        <f>SUM(D6:H6)</f>
        <v>54</v>
      </c>
      <c r="L6" s="45"/>
      <c r="M6" s="46"/>
    </row>
    <row r="7" spans="1:13" ht="15.75" thickBot="1">
      <c r="C7" t="s">
        <v>10</v>
      </c>
      <c r="D7" s="17">
        <f>(D6*100)/(SUM(D$3,D$6))</f>
        <v>40</v>
      </c>
      <c r="E7" s="17">
        <f t="shared" ref="E7:H7" si="1">(E6*100)/(SUM(E$3,E$6))</f>
        <v>45.454545454545453</v>
      </c>
      <c r="F7" s="17">
        <f t="shared" si="1"/>
        <v>50</v>
      </c>
      <c r="G7" s="17">
        <f t="shared" si="1"/>
        <v>78.571428571428569</v>
      </c>
      <c r="H7" s="17" t="e">
        <f t="shared" si="1"/>
        <v>#DIV/0!</v>
      </c>
      <c r="J7" s="17">
        <f>(J6*100)/(SUM(J$3,J$6))</f>
        <v>49.541284403669728</v>
      </c>
    </row>
    <row r="8" spans="1:13" ht="15.75" thickBot="1">
      <c r="A8" t="s">
        <v>13</v>
      </c>
      <c r="J8" s="6" t="s">
        <v>8</v>
      </c>
    </row>
    <row r="9" spans="1:13" ht="15.75" thickBot="1">
      <c r="A9" s="7" t="s">
        <v>14</v>
      </c>
      <c r="B9" s="8"/>
      <c r="C9" s="9"/>
      <c r="D9" s="10">
        <v>8</v>
      </c>
      <c r="E9" s="10">
        <v>0</v>
      </c>
      <c r="F9" s="10">
        <v>5</v>
      </c>
      <c r="G9" s="10">
        <v>4</v>
      </c>
      <c r="H9" s="10"/>
      <c r="J9" s="11">
        <f>SUM(D9:H9)</f>
        <v>17</v>
      </c>
    </row>
    <row r="10" spans="1:13">
      <c r="C10" t="s">
        <v>10</v>
      </c>
      <c r="D10" s="17">
        <f>(D9*100)/(SUM(D$3,D$6))</f>
        <v>22.857142857142858</v>
      </c>
      <c r="E10" s="17">
        <f t="shared" ref="E10:H10" si="2">(E9*100)/(SUM(E$3,E$6))</f>
        <v>0</v>
      </c>
      <c r="F10" s="17">
        <f t="shared" si="2"/>
        <v>13.157894736842104</v>
      </c>
      <c r="G10" s="17">
        <f t="shared" si="2"/>
        <v>28.571428571428573</v>
      </c>
      <c r="H10" s="17" t="e">
        <f t="shared" si="2"/>
        <v>#DIV/0!</v>
      </c>
      <c r="J10" s="17">
        <f>(J9*100)/(SUM(J$3,J$6))</f>
        <v>15.596330275229358</v>
      </c>
    </row>
  </sheetData>
  <mergeCells count="2">
    <mergeCell ref="L4:M4"/>
    <mergeCell ref="L5:M6"/>
  </mergeCells>
  <pageMargins left="0.7" right="0.7" top="0.75" bottom="0.75" header="0.3" footer="0.3"/>
  <pageSetup paperSize="9" orientation="portrait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"/>
  <sheetViews>
    <sheetView workbookViewId="0">
      <selection activeCell="F14" sqref="F14"/>
    </sheetView>
  </sheetViews>
  <sheetFormatPr baseColWidth="10" defaultRowHeight="15"/>
  <cols>
    <col min="10" max="10" width="13.140625" bestFit="1" customWidth="1"/>
  </cols>
  <sheetData>
    <row r="1" spans="1:13" ht="15.75" thickBot="1">
      <c r="A1" s="18" t="s">
        <v>0</v>
      </c>
      <c r="D1" s="19" t="s">
        <v>1</v>
      </c>
      <c r="E1" s="20" t="s">
        <v>17</v>
      </c>
      <c r="F1" s="20"/>
      <c r="G1" s="20"/>
      <c r="H1" s="20"/>
    </row>
    <row r="2" spans="1:13" ht="15.75" thickBot="1">
      <c r="C2" s="21" t="s">
        <v>2</v>
      </c>
      <c r="D2" s="15">
        <v>41563</v>
      </c>
      <c r="E2" s="15">
        <v>41689</v>
      </c>
      <c r="F2" s="15">
        <v>41724</v>
      </c>
      <c r="G2" s="5" t="s">
        <v>6</v>
      </c>
      <c r="H2" s="5" t="s">
        <v>7</v>
      </c>
      <c r="J2" s="6" t="s">
        <v>8</v>
      </c>
    </row>
    <row r="3" spans="1:13" ht="15.75" thickBot="1">
      <c r="C3" s="12" t="s">
        <v>9</v>
      </c>
      <c r="D3" s="36">
        <v>13</v>
      </c>
      <c r="E3" s="36">
        <v>8</v>
      </c>
      <c r="F3" s="36">
        <v>10</v>
      </c>
      <c r="G3" s="36"/>
      <c r="H3" s="36"/>
      <c r="J3" s="23">
        <f>SUM(D3:H3)</f>
        <v>31</v>
      </c>
    </row>
    <row r="4" spans="1:13" ht="15.75" thickBot="1">
      <c r="C4" t="s">
        <v>10</v>
      </c>
      <c r="D4" s="17">
        <f>(D3*100)/(SUM(D$3,D$6))</f>
        <v>61.904761904761905</v>
      </c>
      <c r="E4" s="17">
        <f>(E3*100)/(SUM(E$3,E$6))</f>
        <v>57.142857142857146</v>
      </c>
      <c r="F4" s="17">
        <f>(F3*100)/(SUM(F$3,F$6))</f>
        <v>52.631578947368418</v>
      </c>
      <c r="G4" s="17" t="e">
        <f>(G3*100)/(SUM(G$3,G$6))</f>
        <v>#DIV/0!</v>
      </c>
      <c r="H4" s="17" t="e">
        <f>(H3*100)/(SUM(H$3,H$6))</f>
        <v>#DIV/0!</v>
      </c>
      <c r="J4" s="17">
        <f>(J3*100)/(SUM(J$3,J$6))</f>
        <v>57.407407407407405</v>
      </c>
      <c r="L4" s="41" t="s">
        <v>11</v>
      </c>
      <c r="M4" s="42"/>
    </row>
    <row r="5" spans="1:13" ht="15.75" thickBot="1">
      <c r="C5" s="21" t="s">
        <v>2</v>
      </c>
      <c r="D5" s="15">
        <v>41563</v>
      </c>
      <c r="E5" s="15">
        <v>41689</v>
      </c>
      <c r="F5" s="15">
        <v>41724</v>
      </c>
      <c r="G5" s="5" t="s">
        <v>6</v>
      </c>
      <c r="H5" s="5" t="s">
        <v>7</v>
      </c>
      <c r="J5" s="6" t="s">
        <v>8</v>
      </c>
      <c r="L5" s="47">
        <f>SUM(J3:J3,J6:J6)</f>
        <v>54</v>
      </c>
      <c r="M5" s="48"/>
    </row>
    <row r="6" spans="1:13" ht="15.75" thickBot="1">
      <c r="C6" s="12" t="s">
        <v>12</v>
      </c>
      <c r="D6" s="36">
        <v>8</v>
      </c>
      <c r="E6" s="36">
        <v>6</v>
      </c>
      <c r="F6" s="36">
        <v>9</v>
      </c>
      <c r="G6" s="36"/>
      <c r="H6" s="36"/>
      <c r="J6" s="23">
        <f>SUM(D6:H6)</f>
        <v>23</v>
      </c>
      <c r="L6" s="49"/>
      <c r="M6" s="50"/>
    </row>
    <row r="7" spans="1:13" ht="15.75" thickBot="1">
      <c r="C7" t="s">
        <v>10</v>
      </c>
      <c r="D7" s="17">
        <f>(D6*100)/(SUM(D$3,D$6))</f>
        <v>38.095238095238095</v>
      </c>
      <c r="E7" s="17">
        <f>(E6*100)/(SUM(E$3,E$6))</f>
        <v>42.857142857142854</v>
      </c>
      <c r="F7" s="17">
        <f>(F6*100)/(SUM(F$3,F$6))</f>
        <v>47.368421052631582</v>
      </c>
      <c r="G7" s="17" t="e">
        <f>(G6*100)/(SUM(G$3,G$6))</f>
        <v>#DIV/0!</v>
      </c>
      <c r="H7" s="17" t="e">
        <f>(H6*100)/(SUM(H$3,H$6))</f>
        <v>#DIV/0!</v>
      </c>
      <c r="J7" s="17">
        <f>(J6*100)/(SUM(J$3,J$6))</f>
        <v>42.592592592592595</v>
      </c>
    </row>
    <row r="8" spans="1:13" ht="15.75" thickBot="1">
      <c r="A8" t="s">
        <v>13</v>
      </c>
      <c r="J8" s="6" t="s">
        <v>8</v>
      </c>
    </row>
    <row r="9" spans="1:13" ht="15.75" thickBot="1">
      <c r="A9" s="7" t="s">
        <v>14</v>
      </c>
      <c r="B9" s="8"/>
      <c r="C9" s="9"/>
      <c r="D9" s="36">
        <v>0</v>
      </c>
      <c r="E9" s="36">
        <v>0</v>
      </c>
      <c r="F9" s="36">
        <v>0</v>
      </c>
      <c r="G9" s="36"/>
      <c r="H9" s="36"/>
      <c r="J9" s="23">
        <f>SUM(D9:H9)</f>
        <v>0</v>
      </c>
    </row>
    <row r="10" spans="1:13">
      <c r="C10" t="s">
        <v>10</v>
      </c>
      <c r="D10" s="17">
        <f>(D9*100)/(SUM(D$3,D$6))</f>
        <v>0</v>
      </c>
      <c r="E10" s="17">
        <f>(E9*100)/(SUM(E$3,E$6))</f>
        <v>0</v>
      </c>
      <c r="F10" s="17">
        <f>(F9*100)/(SUM(F$3,F$6))</f>
        <v>0</v>
      </c>
      <c r="G10" s="17" t="e">
        <f>(G9*100)/(SUM(G$3,G$6))</f>
        <v>#DIV/0!</v>
      </c>
      <c r="H10" s="17" t="e">
        <f>(H9*100)/(SUM(H$3,H$6))</f>
        <v>#DIV/0!</v>
      </c>
      <c r="J10" s="17">
        <f>(J9*100)/(SUM(J$3,J$6))</f>
        <v>0</v>
      </c>
    </row>
  </sheetData>
  <mergeCells count="2">
    <mergeCell ref="L4:M4"/>
    <mergeCell ref="L5:M6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0"/>
  <sheetViews>
    <sheetView workbookViewId="0">
      <selection activeCell="K14" sqref="K14"/>
    </sheetView>
  </sheetViews>
  <sheetFormatPr baseColWidth="10" defaultRowHeight="15"/>
  <cols>
    <col min="2" max="2" width="9.140625" bestFit="1" customWidth="1"/>
    <col min="9" max="9" width="2.85546875" customWidth="1"/>
    <col min="10" max="10" width="13.140625" bestFit="1" customWidth="1"/>
    <col min="11" max="11" width="6.28515625" customWidth="1"/>
  </cols>
  <sheetData>
    <row r="1" spans="1:13" ht="15.75" thickBot="1">
      <c r="A1" s="18" t="s">
        <v>0</v>
      </c>
      <c r="D1" s="19" t="s">
        <v>1</v>
      </c>
      <c r="E1" s="20" t="s">
        <v>18</v>
      </c>
      <c r="F1" s="20"/>
      <c r="G1" s="20"/>
      <c r="H1" s="20"/>
    </row>
    <row r="2" spans="1:13" ht="15.75" thickBot="1">
      <c r="C2" s="21" t="s">
        <v>2</v>
      </c>
      <c r="D2" s="15">
        <v>41563</v>
      </c>
      <c r="E2" s="15">
        <v>41752</v>
      </c>
      <c r="F2" s="5" t="s">
        <v>5</v>
      </c>
      <c r="G2" s="5" t="s">
        <v>6</v>
      </c>
      <c r="H2" s="5" t="s">
        <v>7</v>
      </c>
      <c r="J2" s="6" t="s">
        <v>8</v>
      </c>
    </row>
    <row r="3" spans="1:13" ht="15.75" thickBot="1">
      <c r="C3" s="12" t="s">
        <v>9</v>
      </c>
      <c r="D3" s="22">
        <v>80</v>
      </c>
      <c r="E3" s="22">
        <v>13</v>
      </c>
      <c r="F3" s="23"/>
      <c r="G3" s="23"/>
      <c r="H3" s="23"/>
      <c r="J3" s="23">
        <f>SUM(D3:H3)</f>
        <v>93</v>
      </c>
    </row>
    <row r="4" spans="1:13" ht="15.75" thickBot="1">
      <c r="C4" t="s">
        <v>10</v>
      </c>
      <c r="D4" s="17">
        <f>(D3*100)/(SUM(D$3,D$6))</f>
        <v>100</v>
      </c>
      <c r="E4" s="17">
        <f>(E3*100)/(SUM(E$3,E$6))</f>
        <v>100</v>
      </c>
      <c r="F4" s="17" t="e">
        <f>(F3*100)/(SUM(F$3,F$6))</f>
        <v>#DIV/0!</v>
      </c>
      <c r="G4" s="17" t="e">
        <f>(G3*100)/(SUM(G$3,G$6))</f>
        <v>#DIV/0!</v>
      </c>
      <c r="H4" s="17" t="e">
        <f>(H3*100)/(SUM(H$3,H$6))</f>
        <v>#DIV/0!</v>
      </c>
      <c r="J4" s="17">
        <f>(J3*100)/(SUM(J$3,J$6))</f>
        <v>100</v>
      </c>
      <c r="L4" s="41" t="s">
        <v>11</v>
      </c>
      <c r="M4" s="42"/>
    </row>
    <row r="5" spans="1:13" ht="15.75" thickBot="1">
      <c r="C5" s="21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J5" s="6" t="s">
        <v>8</v>
      </c>
      <c r="L5" s="47">
        <f>SUM(J3:J3,J6:J6)</f>
        <v>93</v>
      </c>
      <c r="M5" s="48"/>
    </row>
    <row r="6" spans="1:13" ht="15.75" thickBot="1">
      <c r="C6" s="12" t="s">
        <v>12</v>
      </c>
      <c r="D6" s="22">
        <v>0</v>
      </c>
      <c r="E6" s="22">
        <v>0</v>
      </c>
      <c r="F6" s="23"/>
      <c r="G6" s="23"/>
      <c r="H6" s="23"/>
      <c r="J6" s="23">
        <f>SUM(D6:H6)</f>
        <v>0</v>
      </c>
      <c r="L6" s="49"/>
      <c r="M6" s="50"/>
    </row>
    <row r="7" spans="1:13" ht="15.75" thickBot="1">
      <c r="C7" t="s">
        <v>10</v>
      </c>
      <c r="D7" s="17">
        <f>(D6*100)/(SUM(D$3,D$6))</f>
        <v>0</v>
      </c>
      <c r="E7" s="17">
        <f>(E6*100)/(SUM(E$3,E$6))</f>
        <v>0</v>
      </c>
      <c r="F7" s="17" t="e">
        <f>(F6*100)/(SUM(F$3,F$6))</f>
        <v>#DIV/0!</v>
      </c>
      <c r="G7" s="17" t="e">
        <f>(G6*100)/(SUM(G$3,G$6))</f>
        <v>#DIV/0!</v>
      </c>
      <c r="H7" s="17" t="e">
        <f>(H6*100)/(SUM(H$3,H$6))</f>
        <v>#DIV/0!</v>
      </c>
      <c r="J7" s="17">
        <f>(J6*100)/(SUM(J$3,J$6))</f>
        <v>0</v>
      </c>
    </row>
    <row r="8" spans="1:13" ht="15.75" thickBot="1">
      <c r="A8" t="s">
        <v>13</v>
      </c>
      <c r="J8" s="6" t="s">
        <v>8</v>
      </c>
    </row>
    <row r="9" spans="1:13" ht="15.75" thickBot="1">
      <c r="A9" s="7" t="s">
        <v>14</v>
      </c>
      <c r="B9" s="8"/>
      <c r="C9" s="9"/>
      <c r="D9" s="22">
        <v>0</v>
      </c>
      <c r="E9" s="22">
        <v>0</v>
      </c>
      <c r="F9" s="23"/>
      <c r="G9" s="23"/>
      <c r="H9" s="23"/>
      <c r="J9" s="23">
        <f>SUM(D9:H9)</f>
        <v>0</v>
      </c>
    </row>
    <row r="10" spans="1:13">
      <c r="C10" t="s">
        <v>10</v>
      </c>
      <c r="D10" s="17">
        <f>(D9*100)/(SUM(D$3,D$6))</f>
        <v>0</v>
      </c>
      <c r="E10" s="17">
        <f>(E9*100)/(SUM(E$3,E$6))</f>
        <v>0</v>
      </c>
      <c r="F10" s="17" t="e">
        <f>(F9*100)/(SUM(F$3,F$6))</f>
        <v>#DIV/0!</v>
      </c>
      <c r="G10" s="17" t="e">
        <f>(G9*100)/(SUM(G$3,G$6))</f>
        <v>#DIV/0!</v>
      </c>
      <c r="H10" s="17" t="e">
        <f>(H9*100)/(SUM(H$3,H$6))</f>
        <v>#DIV/0!</v>
      </c>
      <c r="J10" s="17">
        <f>(J9*100)/(SUM(J$3,J$6))</f>
        <v>0</v>
      </c>
    </row>
  </sheetData>
  <mergeCells count="2">
    <mergeCell ref="L5:M6"/>
    <mergeCell ref="L4:M4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0"/>
  <sheetViews>
    <sheetView zoomScaleNormal="100" workbookViewId="0">
      <selection activeCell="J7" sqref="J7"/>
    </sheetView>
  </sheetViews>
  <sheetFormatPr baseColWidth="10" defaultRowHeight="15"/>
  <cols>
    <col min="2" max="2" width="9.140625" bestFit="1" customWidth="1"/>
    <col min="9" max="9" width="2.85546875" customWidth="1"/>
    <col min="10" max="10" width="13.140625" bestFit="1" customWidth="1"/>
    <col min="11" max="11" width="6.28515625" customWidth="1"/>
  </cols>
  <sheetData>
    <row r="1" spans="1:13" ht="15.75" thickBot="1">
      <c r="A1" s="1" t="s">
        <v>0</v>
      </c>
      <c r="D1" s="2" t="s">
        <v>1</v>
      </c>
      <c r="E1" s="3" t="s">
        <v>27</v>
      </c>
      <c r="F1" s="3"/>
      <c r="G1" s="3"/>
      <c r="H1" s="3"/>
    </row>
    <row r="2" spans="1:13" ht="15.75" thickBot="1">
      <c r="C2" s="4" t="s">
        <v>2</v>
      </c>
      <c r="D2" s="15">
        <v>41612</v>
      </c>
      <c r="E2" s="15">
        <v>41310</v>
      </c>
      <c r="F2" s="15">
        <v>41352</v>
      </c>
      <c r="G2" s="5"/>
      <c r="H2" s="5"/>
      <c r="J2" s="6" t="s">
        <v>8</v>
      </c>
    </row>
    <row r="3" spans="1:13" ht="15.75" thickBot="1">
      <c r="C3" s="12" t="s">
        <v>9</v>
      </c>
      <c r="D3" s="10">
        <v>0</v>
      </c>
      <c r="E3" s="10">
        <v>0</v>
      </c>
      <c r="F3" s="10">
        <v>0</v>
      </c>
      <c r="G3" s="11"/>
      <c r="H3" s="11"/>
      <c r="J3" s="11">
        <f>SUM(D3:H3)</f>
        <v>0</v>
      </c>
    </row>
    <row r="4" spans="1:13" ht="15.75" thickBot="1">
      <c r="C4" t="s">
        <v>10</v>
      </c>
      <c r="D4" s="28">
        <f>(D3*100)/(SUM(D3:D3,D6:D6))</f>
        <v>0</v>
      </c>
      <c r="E4" s="28">
        <f>(E3*100)/(SUM(E3:E3,E6:E6))</f>
        <v>0</v>
      </c>
      <c r="F4" s="28">
        <f>(F3*100)/(SUM(F3:F3,F6:F6))</f>
        <v>0</v>
      </c>
      <c r="G4" s="28"/>
      <c r="H4" s="28"/>
      <c r="I4" s="13"/>
      <c r="J4" s="28">
        <f>(J3*100)/(SUM(J3:J3,J6:J6))</f>
        <v>0</v>
      </c>
      <c r="L4" s="41" t="s">
        <v>11</v>
      </c>
      <c r="M4" s="42"/>
    </row>
    <row r="5" spans="1:13" ht="15.75" thickBot="1">
      <c r="C5" s="4" t="s">
        <v>2</v>
      </c>
      <c r="D5" s="15">
        <v>41612</v>
      </c>
      <c r="E5" s="15">
        <v>41310</v>
      </c>
      <c r="F5" s="15">
        <v>41352</v>
      </c>
      <c r="G5" s="5"/>
      <c r="H5" s="5"/>
      <c r="J5" s="6" t="s">
        <v>8</v>
      </c>
      <c r="L5" s="43">
        <f>SUM(J3:J3,J6:J6)</f>
        <v>59</v>
      </c>
      <c r="M5" s="44"/>
    </row>
    <row r="6" spans="1:13" ht="15.75" thickBot="1">
      <c r="C6" s="12" t="s">
        <v>12</v>
      </c>
      <c r="D6" s="10">
        <v>17</v>
      </c>
      <c r="E6" s="10">
        <v>20</v>
      </c>
      <c r="F6" s="10">
        <v>22</v>
      </c>
      <c r="G6" s="11"/>
      <c r="H6" s="11"/>
      <c r="J6" s="11">
        <f>SUM(D6:H6)</f>
        <v>59</v>
      </c>
      <c r="L6" s="45"/>
      <c r="M6" s="46"/>
    </row>
    <row r="7" spans="1:13" ht="15.75" thickBot="1">
      <c r="C7" t="s">
        <v>10</v>
      </c>
      <c r="D7" s="28">
        <f>(D6*100)/(SUM(D3:D3,D6:D6))</f>
        <v>100</v>
      </c>
      <c r="E7" s="28">
        <f t="shared" ref="E7:F7" si="0">(E6*100)/(SUM(E3:E3,E6:E6))</f>
        <v>100</v>
      </c>
      <c r="F7" s="28">
        <f t="shared" si="0"/>
        <v>100</v>
      </c>
      <c r="G7" s="28"/>
      <c r="H7" s="28"/>
      <c r="I7" s="13"/>
      <c r="J7" s="28">
        <f>(J6*100)/(SUM(J3:J3,J6:J6))</f>
        <v>100</v>
      </c>
    </row>
    <row r="8" spans="1:13" ht="15.75" thickBot="1">
      <c r="A8" t="s">
        <v>13</v>
      </c>
      <c r="J8" s="6" t="s">
        <v>8</v>
      </c>
    </row>
    <row r="9" spans="1:13" ht="15.75" thickBot="1">
      <c r="A9" s="7" t="s">
        <v>14</v>
      </c>
      <c r="B9" s="8"/>
      <c r="C9" s="9"/>
      <c r="D9" s="10">
        <v>0</v>
      </c>
      <c r="E9" s="10">
        <v>0</v>
      </c>
      <c r="F9" s="10">
        <v>0</v>
      </c>
      <c r="G9" s="11"/>
      <c r="H9" s="11"/>
      <c r="J9" s="11">
        <f>SUM(D9:H9)</f>
        <v>0</v>
      </c>
    </row>
    <row r="10" spans="1:13">
      <c r="C10" t="s">
        <v>10</v>
      </c>
      <c r="D10" s="28">
        <f>(D9*100)/(SUM(D3:D3,D6:D6))</f>
        <v>0</v>
      </c>
      <c r="E10" s="28">
        <f>(E9*100)/(SUM(E3:E3,E6:E6))</f>
        <v>0</v>
      </c>
      <c r="F10" s="28">
        <f>(F9*100)/(SUM(F3:F3,F6:F6))</f>
        <v>0</v>
      </c>
      <c r="G10" s="28"/>
      <c r="H10" s="28"/>
      <c r="I10" s="13"/>
      <c r="J10" s="28">
        <f>(J9*100)/(SUM(J3:J3,J6:J6))</f>
        <v>0</v>
      </c>
    </row>
  </sheetData>
  <mergeCells count="2">
    <mergeCell ref="L4:M4"/>
    <mergeCell ref="L5:M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"/>
  <sheetViews>
    <sheetView zoomScaleNormal="100" workbookViewId="0">
      <selection activeCell="M12" sqref="M12"/>
    </sheetView>
  </sheetViews>
  <sheetFormatPr baseColWidth="10" defaultRowHeight="15"/>
  <cols>
    <col min="2" max="2" width="9.140625" bestFit="1" customWidth="1"/>
    <col min="3" max="3" width="14.42578125" bestFit="1" customWidth="1"/>
    <col min="9" max="9" width="2.85546875" customWidth="1"/>
    <col min="10" max="10" width="13.140625" bestFit="1" customWidth="1"/>
    <col min="11" max="11" width="6.28515625" customWidth="1"/>
  </cols>
  <sheetData>
    <row r="1" spans="1:13" ht="15.75" thickBot="1">
      <c r="A1" s="1" t="s">
        <v>0</v>
      </c>
      <c r="D1" s="2" t="s">
        <v>1</v>
      </c>
      <c r="E1" s="3" t="s">
        <v>33</v>
      </c>
      <c r="F1" s="3"/>
      <c r="G1" s="3"/>
      <c r="H1" s="3"/>
    </row>
    <row r="2" spans="1:13" ht="15.75" thickBot="1">
      <c r="C2" s="4" t="s">
        <v>2</v>
      </c>
      <c r="D2" s="15">
        <v>41584</v>
      </c>
      <c r="E2" s="15">
        <v>41612</v>
      </c>
      <c r="F2" s="15">
        <v>41654</v>
      </c>
      <c r="G2" s="15">
        <v>41689</v>
      </c>
      <c r="H2" s="15">
        <v>41717</v>
      </c>
      <c r="J2" s="6" t="s">
        <v>8</v>
      </c>
    </row>
    <row r="3" spans="1:13" ht="15.75" thickBot="1">
      <c r="C3" s="12" t="s">
        <v>34</v>
      </c>
      <c r="D3" s="10">
        <v>85</v>
      </c>
      <c r="E3" s="10">
        <v>95</v>
      </c>
      <c r="F3" s="10">
        <v>76</v>
      </c>
      <c r="G3" s="10">
        <v>102</v>
      </c>
      <c r="H3" s="10">
        <v>66</v>
      </c>
      <c r="J3" s="11">
        <f>SUM(D3:H3)</f>
        <v>424</v>
      </c>
    </row>
    <row r="4" spans="1:13" ht="15.75" thickBot="1">
      <c r="C4" t="s">
        <v>10</v>
      </c>
      <c r="D4" s="28">
        <f>(D3*100)/(SUM(D3:D3,D6:D6))</f>
        <v>50</v>
      </c>
      <c r="E4" s="28">
        <f>(E3*100)/(SUM(E3:E3,E6:E6))</f>
        <v>60.897435897435898</v>
      </c>
      <c r="F4" s="28">
        <f>(F3*100)/(SUM(F3:F3,F6:F6))</f>
        <v>64.406779661016955</v>
      </c>
      <c r="G4" s="28"/>
      <c r="H4" s="28"/>
      <c r="I4" s="13"/>
      <c r="J4" s="28">
        <f>(J3*100)/(SUM(J3:J3,J6:J6))</f>
        <v>58.082191780821915</v>
      </c>
      <c r="L4" s="41" t="s">
        <v>11</v>
      </c>
      <c r="M4" s="42"/>
    </row>
    <row r="5" spans="1:13" ht="15.75" thickBot="1">
      <c r="C5" s="4" t="s">
        <v>2</v>
      </c>
      <c r="D5" s="15">
        <v>41598</v>
      </c>
      <c r="E5" s="15">
        <v>41619</v>
      </c>
      <c r="F5" s="15">
        <v>41661</v>
      </c>
      <c r="G5" s="15">
        <v>41696</v>
      </c>
      <c r="H5" s="15">
        <v>41731</v>
      </c>
      <c r="J5" s="6" t="s">
        <v>8</v>
      </c>
      <c r="L5" s="37">
        <f>SUM(J3:J3,J6:J6)</f>
        <v>730</v>
      </c>
      <c r="M5" s="38"/>
    </row>
    <row r="6" spans="1:13" ht="15.75" thickBot="1">
      <c r="C6" s="12" t="s">
        <v>35</v>
      </c>
      <c r="D6" s="10">
        <v>85</v>
      </c>
      <c r="E6" s="10">
        <v>61</v>
      </c>
      <c r="F6" s="10">
        <v>42</v>
      </c>
      <c r="G6" s="10">
        <v>70</v>
      </c>
      <c r="H6" s="10">
        <v>48</v>
      </c>
      <c r="J6" s="11">
        <f>SUM(D6:H6)</f>
        <v>306</v>
      </c>
      <c r="L6" s="39"/>
      <c r="M6" s="40"/>
    </row>
    <row r="7" spans="1:13" ht="15.75" thickBot="1">
      <c r="C7" t="s">
        <v>10</v>
      </c>
      <c r="D7" s="28">
        <f>(D6*100)/(SUM(D3:D3,D6:D6))</f>
        <v>50</v>
      </c>
      <c r="E7" s="28">
        <f>(E6*100)/(SUM(E3:E3,E6:E6))</f>
        <v>39.102564102564102</v>
      </c>
      <c r="F7" s="28">
        <f>(F6*100)/(SUM(F3:F3,F6:F6))</f>
        <v>35.593220338983052</v>
      </c>
      <c r="G7" s="28"/>
      <c r="H7" s="28"/>
      <c r="I7" s="13"/>
      <c r="J7" s="28">
        <f>(J6*100)/(SUM(J3:J3,J6:J6))</f>
        <v>41.917808219178085</v>
      </c>
    </row>
    <row r="8" spans="1:13" ht="15.75" thickBot="1">
      <c r="A8" t="s">
        <v>13</v>
      </c>
      <c r="J8" s="6" t="s">
        <v>8</v>
      </c>
    </row>
    <row r="9" spans="1:13" ht="15.75" thickBot="1">
      <c r="A9" s="7" t="s">
        <v>14</v>
      </c>
      <c r="B9" s="8"/>
      <c r="C9" s="9"/>
      <c r="D9" s="10">
        <v>0</v>
      </c>
      <c r="E9" s="10">
        <v>0</v>
      </c>
      <c r="F9" s="10">
        <v>0</v>
      </c>
      <c r="G9" s="10">
        <v>0</v>
      </c>
      <c r="H9" s="10">
        <v>0</v>
      </c>
      <c r="J9" s="11">
        <f>SUM(D9:H9)</f>
        <v>0</v>
      </c>
    </row>
  </sheetData>
  <mergeCells count="1">
    <mergeCell ref="L4:M4"/>
  </mergeCells>
  <pageMargins left="0.70000000000000007" right="0.70000000000000007" top="0.75000000000000011" bottom="0.75000000000000011" header="0.30000000000000004" footer="0.30000000000000004"/>
  <pageSetup paperSize="9" scale="90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PA</vt:lpstr>
      <vt:lpstr>Escalade</vt:lpstr>
      <vt:lpstr>Bad</vt:lpstr>
      <vt:lpstr>BB</vt:lpstr>
      <vt:lpstr>VB</vt:lpstr>
      <vt:lpstr>Choré</vt:lpstr>
      <vt:lpstr>Foot 7</vt:lpstr>
      <vt:lpstr>Futsal Filles</vt:lpstr>
      <vt:lpstr>Futsal Gars</vt:lpstr>
      <vt:lpstr>Graph</vt:lpstr>
      <vt:lpstr>Données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THERET</dc:creator>
  <cp:lastModifiedBy>Marc THERET</cp:lastModifiedBy>
  <cp:lastPrinted>2014-07-13T08:51:04Z</cp:lastPrinted>
  <dcterms:created xsi:type="dcterms:W3CDTF">2013-12-22T11:08:49Z</dcterms:created>
  <dcterms:modified xsi:type="dcterms:W3CDTF">2014-07-13T08:55:11Z</dcterms:modified>
</cp:coreProperties>
</file>